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555" windowWidth="4410" windowHeight="5700" activeTab="0"/>
  </bookViews>
  <sheets>
    <sheet name="RAINFALL 1972-09" sheetId="1" r:id="rId1"/>
  </sheets>
  <definedNames>
    <definedName name="_Hlk90215223" localSheetId="0">'RAINFALL 1972-09'!$A$8</definedName>
    <definedName name="_xlnm.Print_Area" localSheetId="0">'RAINFALL 1972-09'!$A$1:$Y$125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<sst xmlns="http://schemas.openxmlformats.org/spreadsheetml/2006/main" count="105" uniqueCount="92">
  <si>
    <t>SWANAGE  WEATHER  STATION  SHORE  ROAD</t>
  </si>
  <si>
    <t>R A I N F A L L  (mm)</t>
  </si>
  <si>
    <t xml:space="preserve"> YEAR</t>
  </si>
  <si>
    <t xml:space="preserve">  JAN</t>
  </si>
  <si>
    <t xml:space="preserve">  FEB</t>
  </si>
  <si>
    <t xml:space="preserve">  MAR</t>
  </si>
  <si>
    <t xml:space="preserve">  APR</t>
  </si>
  <si>
    <t xml:space="preserve">  MAY</t>
  </si>
  <si>
    <t xml:space="preserve">  JUN</t>
  </si>
  <si>
    <t xml:space="preserve">  JUL</t>
  </si>
  <si>
    <t xml:space="preserve">  AUG</t>
  </si>
  <si>
    <t xml:space="preserve">  SEP</t>
  </si>
  <si>
    <t xml:space="preserve">  OCT</t>
  </si>
  <si>
    <t xml:space="preserve">  NOV</t>
  </si>
  <si>
    <t xml:space="preserve">  DEC</t>
  </si>
  <si>
    <t xml:space="preserve"> 1972</t>
  </si>
  <si>
    <t xml:space="preserve"> 1973</t>
  </si>
  <si>
    <t xml:space="preserve"> 1975</t>
  </si>
  <si>
    <t xml:space="preserve"> 1976</t>
  </si>
  <si>
    <t>1977</t>
  </si>
  <si>
    <t xml:space="preserve"> 1978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</si>
  <si>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</si>
  <si>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</si>
  <si>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</si>
  <si>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</si>
  <si>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</si>
  <si>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</si>
  <si>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</si>
  <si>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</si>
  <si>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</si>
  <si>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</si>
  <si>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</si>
  <si>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</si>
  <si>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</si>
  <si>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</si>
  <si>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</si>
  <si>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</si>
  <si>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</si>
  <si>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</si>
  <si>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</si>
  <si>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</si>
  <si>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>WINTER</t>
  </si>
  <si>
    <t>SPRING</t>
  </si>
  <si>
    <t>SUMMER</t>
  </si>
  <si>
    <t>AUTUMN</t>
  </si>
  <si>
    <t xml:space="preserve">   DEC</t>
  </si>
  <si>
    <t xml:space="preserve"> </t>
  </si>
  <si>
    <t xml:space="preserve">   MAR</t>
  </si>
  <si>
    <t xml:space="preserve">   JUN</t>
  </si>
  <si>
    <t xml:space="preserve">   SEP</t>
  </si>
  <si>
    <t xml:space="preserve">   JAN</t>
  </si>
  <si>
    <t xml:space="preserve">   APR</t>
  </si>
  <si>
    <t xml:space="preserve">   JUL</t>
  </si>
  <si>
    <t xml:space="preserve">   OCT</t>
  </si>
  <si>
    <t xml:space="preserve">   FEB</t>
  </si>
  <si>
    <t xml:space="preserve">   MAY</t>
  </si>
  <si>
    <t xml:space="preserve">   AUG</t>
  </si>
  <si>
    <t xml:space="preserve">   NOV</t>
  </si>
  <si>
    <t>Total</t>
  </si>
  <si>
    <t xml:space="preserve">Jan </t>
  </si>
  <si>
    <t>Feb</t>
  </si>
  <si>
    <t>Mar</t>
  </si>
  <si>
    <t>Apr</t>
  </si>
  <si>
    <t>May</t>
  </si>
  <si>
    <t>Jun</t>
  </si>
  <si>
    <t>106.7</t>
  </si>
  <si>
    <t>Jul</t>
  </si>
  <si>
    <t>Aug</t>
  </si>
  <si>
    <t>Sept</t>
  </si>
  <si>
    <t>Oct</t>
  </si>
  <si>
    <t>Nov</t>
  </si>
  <si>
    <t>Dec</t>
  </si>
  <si>
    <t>125.4</t>
  </si>
  <si>
    <t xml:space="preserve"> 105.9</t>
  </si>
  <si>
    <t>mean</t>
  </si>
  <si>
    <t>DURLSTON COUNTRY PARK RAINFALL</t>
  </si>
  <si>
    <t>MEAN</t>
  </si>
  <si>
    <t>TOTAL  ANNUAL  RAINFALL</t>
  </si>
  <si>
    <t>SWANAGE SEASONAL MEANS  (1972-2001)</t>
  </si>
  <si>
    <t>% of 14 yr mean</t>
  </si>
  <si>
    <t>% diff from Swanage</t>
  </si>
  <si>
    <t>Durlston</t>
  </si>
  <si>
    <t>Swanage</t>
  </si>
  <si>
    <t>2009 as</t>
  </si>
  <si>
    <t>22yr</t>
  </si>
  <si>
    <t>Month</t>
  </si>
  <si>
    <t>Jan</t>
  </si>
  <si>
    <t>Sep</t>
  </si>
  <si>
    <t>Mean Sunshine Hours</t>
  </si>
  <si>
    <r>
      <t xml:space="preserve"> Sunshine Hours</t>
    </r>
    <r>
      <rPr>
        <sz val="11"/>
        <rFont val="Calibri"/>
        <family val="2"/>
      </rPr>
      <t xml:space="preserve"> [Swanage Met Office Averages Table (1981–2010)]</t>
    </r>
  </si>
  <si>
    <t>Swanage has also recorded the weather for a number of year, there are a number of interesting differences between the two sites</t>
  </si>
  <si>
    <t>Here are the Sunshine and Rainfall Records from the Shore Road Station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</si>
</sst>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5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9.75"/>
      <color indexed="8"/>
      <name val="Arial"/>
      <family val="2"/>
    </font>
    <font>
      <sz val="5.5"/>
      <color indexed="8"/>
      <name val="Arial"/>
      <family val="2"/>
    </font>
    <font>
      <sz val="8"/>
      <color indexed="8"/>
      <name val="Arial"/>
      <family val="2"/>
    </font>
    <font>
      <b/>
      <sz val="9.75"/>
      <color indexed="8"/>
      <name val="Arial"/>
      <family val="2"/>
    </font>
    <font>
      <sz val="7.35"/>
      <color indexed="8"/>
      <name val="Arial"/>
      <family val="2"/>
    </font>
    <font>
      <sz val="18.75"/>
      <color indexed="8"/>
      <name val="Arial"/>
      <family val="2"/>
    </font>
    <font>
      <sz val="10.75"/>
      <color indexed="8"/>
      <name val="Arial"/>
      <family val="2"/>
    </font>
    <font>
      <b/>
      <sz val="12"/>
      <color indexed="8"/>
      <name val="Arial"/>
      <family val="2"/>
    </font>
    <font>
      <sz val="9.85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164" fontId="2" fillId="0" borderId="11" xfId="0" applyNumberFormat="1" applyFont="1" applyBorder="1" applyAlignment="1" applyProtection="1">
      <alignment horizontal="left"/>
      <protection locked="0"/>
    </xf>
    <xf numFmtId="164" fontId="2" fillId="0" borderId="10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13" xfId="0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3" fillId="0" borderId="0" xfId="0" applyFont="1" applyAlignment="1" applyProtection="1">
      <alignment/>
      <protection locked="0"/>
    </xf>
    <xf numFmtId="164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left"/>
    </xf>
    <xf numFmtId="0" fontId="2" fillId="0" borderId="18" xfId="0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5" fontId="2" fillId="0" borderId="18" xfId="57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right" wrapText="1"/>
    </xf>
    <xf numFmtId="0" fontId="4" fillId="0" borderId="16" xfId="0" applyFont="1" applyBorder="1" applyAlignment="1">
      <alignment/>
    </xf>
    <xf numFmtId="1" fontId="4" fillId="0" borderId="16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20" xfId="0" applyNumberFormat="1" applyFont="1" applyBorder="1" applyAlignment="1">
      <alignment/>
    </xf>
    <xf numFmtId="9" fontId="4" fillId="0" borderId="0" xfId="57" applyFont="1" applyAlignment="1">
      <alignment/>
    </xf>
    <xf numFmtId="164" fontId="4" fillId="0" borderId="16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5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Annual Rainfall in Swanage 1972-2006
</a:t>
            </a:r>
          </a:p>
        </c:rich>
      </c:tx>
      <c:layout>
        <c:manualLayout>
          <c:xMode val="factor"/>
          <c:yMode val="factor"/>
          <c:x val="0.001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"/>
          <c:w val="0.98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Rain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'RAINFALL 1972-09'!$A$37:$A$72</c:f>
              <c:strCache/>
            </c:strRef>
          </c:cat>
          <c:val>
            <c:numRef>
              <c:f>'RAINFALL 1972-09'!$N$37:$N$72</c:f>
              <c:numCache/>
            </c:numRef>
          </c:val>
        </c:ser>
        <c:axId val="1296171"/>
        <c:axId val="1588200"/>
      </c:barChart>
      <c:catAx>
        <c:axId val="129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1588200"/>
        <c:crosses val="autoZero"/>
        <c:auto val="1"/>
        <c:lblOffset val="100"/>
        <c:tickLblSkip val="1"/>
        <c:noMultiLvlLbl val="0"/>
      </c:catAx>
      <c:valAx>
        <c:axId val="158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61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75"/>
          <c:y val="0.11875"/>
          <c:w val="0.09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Mean Monthly Rainfall - Swanage cf Durlston 1988-2006</a:t>
            </a:r>
          </a:p>
        </c:rich>
      </c:tx>
      <c:layout>
        <c:manualLayout>
          <c:xMode val="factor"/>
          <c:yMode val="factor"/>
          <c:x val="0.001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2075"/>
          <c:w val="0.9382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tx>
            <c:v>Swanage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'RAINFALL 1972-09'!$B$35:$M$35</c:f>
              <c:strCache/>
            </c:strRef>
          </c:cat>
          <c:val>
            <c:numRef>
              <c:f>'RAINFALL 1972-09'!$B$72:$M$72</c:f>
              <c:numCache/>
            </c:numRef>
          </c:val>
        </c:ser>
        <c:ser>
          <c:idx val="1"/>
          <c:order val="1"/>
          <c:tx>
            <c:v>Durlston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'RAINFALL 1972-09'!$X$110:$X$121</c:f>
              <c:numCache/>
            </c:numRef>
          </c:val>
        </c:ser>
        <c:axId val="17065737"/>
        <c:axId val="32068830"/>
      </c:barChart>
      <c:catAx>
        <c:axId val="17065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2068830"/>
        <c:crosses val="autoZero"/>
        <c:auto val="1"/>
        <c:lblOffset val="100"/>
        <c:tickLblSkip val="1"/>
        <c:noMultiLvlLbl val="0"/>
      </c:catAx>
      <c:valAx>
        <c:axId val="32068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7065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75"/>
          <c:y val="0.2825"/>
          <c:w val="0.09625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Swanage Sunshine Hours (monthly mean 1981 - 2010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975"/>
          <c:w val="0.979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v>Sunshine hours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'RAINFALL 1972-09'!$B$9:$M$9</c:f>
              <c:strCache/>
            </c:strRef>
          </c:cat>
          <c:val>
            <c:numRef>
              <c:f>'RAINFALL 1972-09'!$B$10:$M$10</c:f>
              <c:numCache/>
            </c:numRef>
          </c:val>
        </c:ser>
        <c:overlap val="-27"/>
        <c:gapWidth val="219"/>
        <c:axId val="21926391"/>
        <c:axId val="21248036"/>
      </c:barChart>
      <c:catAx>
        <c:axId val="21926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248036"/>
        <c:crosses val="autoZero"/>
        <c:auto val="1"/>
        <c:lblOffset val="100"/>
        <c:tickLblSkip val="1"/>
        <c:noMultiLvlLbl val="0"/>
      </c:catAx>
      <c:valAx>
        <c:axId val="21248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926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83</xdr:row>
      <xdr:rowOff>95250</xdr:rowOff>
    </xdr:from>
    <xdr:to>
      <xdr:col>12</xdr:col>
      <xdr:colOff>495300</xdr:colOff>
      <xdr:row>99</xdr:row>
      <xdr:rowOff>28575</xdr:rowOff>
    </xdr:to>
    <xdr:graphicFrame>
      <xdr:nvGraphicFramePr>
        <xdr:cNvPr id="1" name="Chart 2"/>
        <xdr:cNvGraphicFramePr/>
      </xdr:nvGraphicFramePr>
      <xdr:xfrm>
        <a:off x="28575" y="14744700"/>
        <a:ext cx="67532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84</xdr:row>
      <xdr:rowOff>9525</xdr:rowOff>
    </xdr:from>
    <xdr:to>
      <xdr:col>15</xdr:col>
      <xdr:colOff>28575</xdr:colOff>
      <xdr:row>105</xdr:row>
      <xdr:rowOff>0</xdr:rowOff>
    </xdr:to>
    <xdr:graphicFrame>
      <xdr:nvGraphicFramePr>
        <xdr:cNvPr id="2" name="Chart 3"/>
        <xdr:cNvGraphicFramePr/>
      </xdr:nvGraphicFramePr>
      <xdr:xfrm>
        <a:off x="66675" y="14820900"/>
        <a:ext cx="79724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485775</xdr:colOff>
      <xdr:row>11</xdr:row>
      <xdr:rowOff>28575</xdr:rowOff>
    </xdr:from>
    <xdr:to>
      <xdr:col>13</xdr:col>
      <xdr:colOff>28575</xdr:colOff>
      <xdr:row>27</xdr:row>
      <xdr:rowOff>133350</xdr:rowOff>
    </xdr:to>
    <xdr:graphicFrame>
      <xdr:nvGraphicFramePr>
        <xdr:cNvPr id="3" name="Chart 1"/>
        <xdr:cNvGraphicFramePr/>
      </xdr:nvGraphicFramePr>
      <xdr:xfrm>
        <a:off x="485775" y="2533650"/>
        <a:ext cx="63341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25"/>
  <sheetViews>
    <sheetView showGridLines="0" tabSelected="1" view="pageBreakPreview" zoomScale="75" zoomScaleNormal="50" zoomScaleSheetLayoutView="75" zoomScalePageLayoutView="0" workbookViewId="0" topLeftCell="A1">
      <selection activeCell="C5" sqref="C5"/>
    </sheetView>
  </sheetViews>
  <sheetFormatPr defaultColWidth="3.625" defaultRowHeight="12.75"/>
  <cols>
    <col min="1" max="1" width="6.625" style="2" customWidth="1"/>
    <col min="2" max="2" width="7.50390625" style="1" customWidth="1"/>
    <col min="3" max="3" width="7.00390625" style="1" customWidth="1"/>
    <col min="4" max="4" width="8.125" style="1" customWidth="1"/>
    <col min="5" max="6" width="6.625" style="1" customWidth="1"/>
    <col min="7" max="7" width="6.875" style="1" customWidth="1"/>
    <col min="8" max="13" width="6.625" style="1" customWidth="1"/>
    <col min="14" max="17" width="8.00390625" style="2" customWidth="1"/>
    <col min="18" max="18" width="6.25390625" style="2" customWidth="1"/>
    <col min="19" max="19" width="7.625" style="2" bestFit="1" customWidth="1"/>
    <col min="20" max="21" width="6.375" style="2" customWidth="1"/>
    <col min="22" max="22" width="5.625" style="2" customWidth="1"/>
    <col min="23" max="23" width="6.125" style="2" customWidth="1"/>
    <col min="24" max="24" width="5.875" style="2" customWidth="1"/>
    <col min="25" max="25" width="5.375" style="2" customWidth="1"/>
    <col min="26" max="16384" width="3.625" style="2" customWidth="1"/>
  </cols>
  <sheetData>
    <row r="1" ht="15">
      <c r="A1" s="65" t="s">
        <v>90</v>
      </c>
    </row>
    <row r="3" ht="12.75">
      <c r="A3" s="66" t="s">
        <v>91</v>
      </c>
    </row>
    <row r="6" ht="12.75">
      <c r="A6" s="31" t="s">
        <v>0</v>
      </c>
    </row>
    <row r="7" ht="13.5" thickBot="1">
      <c r="A7" s="31"/>
    </row>
    <row r="8" spans="1:13" ht="15.75" thickBot="1">
      <c r="A8" s="62" t="s">
        <v>89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ht="15.75" thickBot="1">
      <c r="A9" s="60" t="s">
        <v>85</v>
      </c>
      <c r="B9" s="61" t="s">
        <v>86</v>
      </c>
      <c r="C9" s="61" t="s">
        <v>60</v>
      </c>
      <c r="D9" s="61" t="s">
        <v>61</v>
      </c>
      <c r="E9" s="61" t="s">
        <v>62</v>
      </c>
      <c r="F9" s="61" t="s">
        <v>63</v>
      </c>
      <c r="G9" s="61" t="s">
        <v>64</v>
      </c>
      <c r="H9" s="61" t="s">
        <v>66</v>
      </c>
      <c r="I9" s="61" t="s">
        <v>67</v>
      </c>
      <c r="J9" s="61" t="s">
        <v>87</v>
      </c>
      <c r="K9" s="61" t="s">
        <v>69</v>
      </c>
      <c r="L9" s="61" t="s">
        <v>70</v>
      </c>
      <c r="M9" s="61" t="s">
        <v>71</v>
      </c>
    </row>
    <row r="10" spans="1:13" ht="60.75" thickBot="1">
      <c r="A10" s="60" t="s">
        <v>88</v>
      </c>
      <c r="B10" s="61">
        <v>65</v>
      </c>
      <c r="C10" s="61">
        <v>86</v>
      </c>
      <c r="D10" s="61">
        <v>127</v>
      </c>
      <c r="E10" s="61">
        <v>187</v>
      </c>
      <c r="F10" s="61">
        <v>220</v>
      </c>
      <c r="G10" s="61">
        <v>225</v>
      </c>
      <c r="H10" s="61">
        <v>237</v>
      </c>
      <c r="I10" s="61">
        <v>221</v>
      </c>
      <c r="J10" s="61">
        <v>165</v>
      </c>
      <c r="K10" s="61">
        <v>120</v>
      </c>
      <c r="L10" s="61">
        <v>82</v>
      </c>
      <c r="M10" s="61">
        <v>59</v>
      </c>
    </row>
    <row r="31" spans="1:13" s="6" customFormat="1" ht="12.75">
      <c r="A31" s="31" t="s">
        <v>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s="6" customFormat="1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s="6" customFormat="1" ht="12.75">
      <c r="B33" s="5"/>
      <c r="C33" s="5"/>
      <c r="D33" s="5"/>
      <c r="E33" s="7" t="s">
        <v>1</v>
      </c>
      <c r="F33" s="5"/>
      <c r="G33" s="5"/>
      <c r="H33" s="5"/>
      <c r="I33" s="5"/>
      <c r="J33" s="5"/>
      <c r="K33" s="5"/>
      <c r="L33" s="5"/>
      <c r="M33" s="5"/>
    </row>
    <row r="34" spans="2:13" s="6" customFormat="1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7" ht="12.75">
      <c r="A35" s="8" t="s">
        <v>2</v>
      </c>
      <c r="B35" s="9" t="s">
        <v>3</v>
      </c>
      <c r="C35" s="9" t="s">
        <v>4</v>
      </c>
      <c r="D35" s="9" t="s">
        <v>5</v>
      </c>
      <c r="E35" s="9" t="s">
        <v>6</v>
      </c>
      <c r="F35" s="9" t="s">
        <v>7</v>
      </c>
      <c r="G35" s="9" t="s">
        <v>8</v>
      </c>
      <c r="H35" s="9" t="s">
        <v>9</v>
      </c>
      <c r="I35" s="9" t="s">
        <v>10</v>
      </c>
      <c r="J35" s="9" t="s">
        <v>11</v>
      </c>
      <c r="K35" s="9" t="s">
        <v>12</v>
      </c>
      <c r="L35" s="9" t="s">
        <v>13</v>
      </c>
      <c r="M35" s="9" t="s">
        <v>14</v>
      </c>
      <c r="N35" s="3" t="s">
        <v>58</v>
      </c>
      <c r="O35" s="3"/>
      <c r="P35" s="3"/>
      <c r="Q35" s="3"/>
    </row>
    <row r="37" spans="1:17" ht="12.75">
      <c r="A37" s="8" t="s">
        <v>15</v>
      </c>
      <c r="B37" s="9">
        <v>90.5</v>
      </c>
      <c r="C37" s="9">
        <v>91.9</v>
      </c>
      <c r="D37" s="9">
        <v>78.9</v>
      </c>
      <c r="E37" s="9">
        <v>63.5</v>
      </c>
      <c r="F37" s="9">
        <v>67.6</v>
      </c>
      <c r="G37" s="9">
        <v>54.9</v>
      </c>
      <c r="H37" s="9">
        <v>22.3</v>
      </c>
      <c r="I37" s="9">
        <v>30.2</v>
      </c>
      <c r="J37" s="9">
        <v>23.9</v>
      </c>
      <c r="K37" s="9">
        <v>27.4</v>
      </c>
      <c r="L37" s="9">
        <v>106.1</v>
      </c>
      <c r="M37" s="9">
        <v>112.1</v>
      </c>
      <c r="N37" s="4">
        <f>SUM(B37:M37)</f>
        <v>769.3</v>
      </c>
      <c r="O37" s="4"/>
      <c r="P37" s="4"/>
      <c r="Q37" s="4"/>
    </row>
    <row r="38" spans="1:17" ht="12.75">
      <c r="A38" s="8" t="s">
        <v>16</v>
      </c>
      <c r="B38" s="9">
        <v>51</v>
      </c>
      <c r="C38" s="9">
        <v>25</v>
      </c>
      <c r="D38" s="9">
        <v>14.6</v>
      </c>
      <c r="E38" s="9">
        <v>45.5</v>
      </c>
      <c r="F38" s="9">
        <v>80.3</v>
      </c>
      <c r="G38" s="9">
        <v>56.5</v>
      </c>
      <c r="H38" s="9">
        <v>20.6</v>
      </c>
      <c r="I38" s="9">
        <v>27.5</v>
      </c>
      <c r="J38" s="9">
        <v>57.7</v>
      </c>
      <c r="K38" s="9">
        <v>60.6</v>
      </c>
      <c r="L38" s="9">
        <v>26.7</v>
      </c>
      <c r="M38" s="9">
        <v>50.2</v>
      </c>
      <c r="N38" s="4">
        <f aca="true" t="shared" si="0" ref="N38:N70">SUM(B38:M38)</f>
        <v>516.2</v>
      </c>
      <c r="O38" s="4"/>
      <c r="P38" s="4"/>
      <c r="Q38" s="4"/>
    </row>
    <row r="39" spans="1:17" ht="12.75">
      <c r="A39" s="8">
        <v>1974</v>
      </c>
      <c r="B39" s="9">
        <v>109.2</v>
      </c>
      <c r="C39" s="9">
        <v>120.1</v>
      </c>
      <c r="D39" s="9">
        <v>42.9</v>
      </c>
      <c r="E39" s="9">
        <v>5.9</v>
      </c>
      <c r="F39" s="9">
        <v>34.9</v>
      </c>
      <c r="G39" s="9">
        <v>52.9</v>
      </c>
      <c r="H39" s="9">
        <v>57.5</v>
      </c>
      <c r="I39" s="9">
        <v>98.3</v>
      </c>
      <c r="J39" s="9">
        <v>175.6</v>
      </c>
      <c r="K39" s="9">
        <v>58.4</v>
      </c>
      <c r="L39" s="9">
        <v>175.6</v>
      </c>
      <c r="M39" s="9">
        <v>55.7</v>
      </c>
      <c r="N39" s="4">
        <f t="shared" si="0"/>
        <v>987</v>
      </c>
      <c r="O39" s="4"/>
      <c r="P39" s="4"/>
      <c r="Q39" s="4"/>
    </row>
    <row r="40" spans="1:17" ht="12.75">
      <c r="A40" s="8" t="s">
        <v>17</v>
      </c>
      <c r="B40" s="9">
        <v>125.9</v>
      </c>
      <c r="C40" s="9">
        <v>29.3</v>
      </c>
      <c r="D40" s="9">
        <v>102.8</v>
      </c>
      <c r="E40" s="9">
        <v>47.3</v>
      </c>
      <c r="F40" s="9">
        <v>38.7</v>
      </c>
      <c r="G40" s="9">
        <v>2.9</v>
      </c>
      <c r="H40" s="9">
        <v>17.7</v>
      </c>
      <c r="I40" s="9">
        <v>46.2</v>
      </c>
      <c r="J40" s="9">
        <v>127.9</v>
      </c>
      <c r="K40" s="9">
        <v>16.6</v>
      </c>
      <c r="L40" s="9">
        <v>86.5</v>
      </c>
      <c r="M40" s="9">
        <v>30.1</v>
      </c>
      <c r="N40" s="4">
        <f t="shared" si="0"/>
        <v>671.9</v>
      </c>
      <c r="O40" s="4"/>
      <c r="P40" s="4"/>
      <c r="Q40" s="4"/>
    </row>
    <row r="41" spans="1:17" ht="12.75">
      <c r="A41" s="8" t="s">
        <v>18</v>
      </c>
      <c r="B41" s="9">
        <v>10.9</v>
      </c>
      <c r="C41" s="9">
        <v>44.4</v>
      </c>
      <c r="D41" s="9">
        <v>26.6</v>
      </c>
      <c r="E41" s="9">
        <v>4.5</v>
      </c>
      <c r="F41" s="9">
        <v>24.5</v>
      </c>
      <c r="G41" s="9">
        <v>3.4</v>
      </c>
      <c r="H41" s="9">
        <v>9.8</v>
      </c>
      <c r="I41" s="9">
        <v>12.7</v>
      </c>
      <c r="J41" s="9">
        <v>153.9</v>
      </c>
      <c r="K41" s="9">
        <v>134.3</v>
      </c>
      <c r="L41" s="9">
        <v>145.1</v>
      </c>
      <c r="M41" s="9">
        <v>117.1</v>
      </c>
      <c r="N41" s="4">
        <f t="shared" si="0"/>
        <v>687.2</v>
      </c>
      <c r="O41" s="4"/>
      <c r="P41" s="4"/>
      <c r="Q41" s="4"/>
    </row>
    <row r="42" spans="1:17" ht="12.75">
      <c r="A42" s="8" t="s">
        <v>19</v>
      </c>
      <c r="B42" s="9">
        <v>90.4</v>
      </c>
      <c r="C42" s="9">
        <v>131.3</v>
      </c>
      <c r="D42" s="9">
        <v>81.2</v>
      </c>
      <c r="E42" s="9">
        <v>28.2</v>
      </c>
      <c r="F42" s="9">
        <v>44.6</v>
      </c>
      <c r="G42" s="9">
        <v>70.1</v>
      </c>
      <c r="H42" s="9">
        <v>30.1</v>
      </c>
      <c r="I42" s="9">
        <v>101.6</v>
      </c>
      <c r="J42" s="9">
        <v>37.2</v>
      </c>
      <c r="K42" s="9">
        <v>50.5</v>
      </c>
      <c r="L42" s="9">
        <v>92.3</v>
      </c>
      <c r="M42" s="9">
        <v>111.99</v>
      </c>
      <c r="N42" s="4">
        <f t="shared" si="0"/>
        <v>869.4900000000001</v>
      </c>
      <c r="O42" s="4"/>
      <c r="P42" s="4"/>
      <c r="Q42" s="4"/>
    </row>
    <row r="43" spans="1:17" ht="12.75">
      <c r="A43" s="8" t="s">
        <v>20</v>
      </c>
      <c r="B43" s="9">
        <v>97.6</v>
      </c>
      <c r="C43" s="9">
        <v>109.5</v>
      </c>
      <c r="D43" s="9">
        <v>79.7</v>
      </c>
      <c r="E43" s="9">
        <v>61.6</v>
      </c>
      <c r="F43" s="9">
        <v>32.9</v>
      </c>
      <c r="G43" s="9">
        <v>38.6</v>
      </c>
      <c r="H43" s="9">
        <v>98.1</v>
      </c>
      <c r="I43" s="9">
        <v>55.1</v>
      </c>
      <c r="J43" s="9">
        <v>17.1</v>
      </c>
      <c r="K43" s="9">
        <v>47.1</v>
      </c>
      <c r="L43" s="9">
        <v>31.1</v>
      </c>
      <c r="M43" s="9">
        <v>171.4</v>
      </c>
      <c r="N43" s="4">
        <f t="shared" si="0"/>
        <v>839.8000000000001</v>
      </c>
      <c r="O43" s="4"/>
      <c r="P43" s="4"/>
      <c r="Q43" s="4"/>
    </row>
    <row r="44" spans="1:17" ht="12.75">
      <c r="A44" s="8" t="s">
        <v>21</v>
      </c>
      <c r="B44" s="9">
        <v>96.5</v>
      </c>
      <c r="C44" s="9">
        <v>66</v>
      </c>
      <c r="D44" s="9">
        <v>103.1</v>
      </c>
      <c r="E44" s="9">
        <v>47.3</v>
      </c>
      <c r="F44" s="9">
        <v>114.1</v>
      </c>
      <c r="G44" s="9">
        <v>44.7</v>
      </c>
      <c r="H44" s="9">
        <v>46.2</v>
      </c>
      <c r="I44" s="9">
        <v>60.9</v>
      </c>
      <c r="J44" s="9">
        <v>25.8</v>
      </c>
      <c r="K44" s="9">
        <v>73.6</v>
      </c>
      <c r="L44" s="9">
        <v>47.1</v>
      </c>
      <c r="M44" s="9">
        <v>150.7</v>
      </c>
      <c r="N44" s="4">
        <f t="shared" si="0"/>
        <v>876</v>
      </c>
      <c r="O44" s="4"/>
      <c r="P44" s="4"/>
      <c r="Q44" s="4"/>
    </row>
    <row r="45" spans="1:17" ht="12.75">
      <c r="A45" s="8" t="s">
        <v>22</v>
      </c>
      <c r="B45" s="9">
        <v>50.3</v>
      </c>
      <c r="C45" s="9">
        <v>84.6</v>
      </c>
      <c r="D45" s="9">
        <v>110.5</v>
      </c>
      <c r="E45" s="9"/>
      <c r="F45" s="9">
        <v>20.6</v>
      </c>
      <c r="G45" s="9">
        <v>128.6</v>
      </c>
      <c r="H45" s="9">
        <v>64.1</v>
      </c>
      <c r="I45" s="9">
        <v>74.4</v>
      </c>
      <c r="J45" s="9">
        <v>58.3</v>
      </c>
      <c r="K45" s="9">
        <v>107.4</v>
      </c>
      <c r="L45" s="9">
        <v>52.8</v>
      </c>
      <c r="M45" s="9">
        <v>54.8</v>
      </c>
      <c r="N45" s="4">
        <f t="shared" si="0"/>
        <v>806.3999999999999</v>
      </c>
      <c r="O45" s="4"/>
      <c r="P45" s="4"/>
      <c r="Q45" s="4"/>
    </row>
    <row r="46" spans="1:17" ht="12.75">
      <c r="A46" s="8" t="s">
        <v>23</v>
      </c>
      <c r="B46" s="9">
        <v>40.3</v>
      </c>
      <c r="C46" s="9">
        <v>47.3</v>
      </c>
      <c r="D46" s="9">
        <v>158</v>
      </c>
      <c r="E46" s="9">
        <v>39.1</v>
      </c>
      <c r="F46" s="9">
        <v>87</v>
      </c>
      <c r="G46" s="9">
        <v>36.1</v>
      </c>
      <c r="H46" s="9">
        <v>66.5</v>
      </c>
      <c r="I46" s="9">
        <v>8</v>
      </c>
      <c r="J46" s="9">
        <v>158.8</v>
      </c>
      <c r="K46" s="9">
        <v>107.6</v>
      </c>
      <c r="L46" s="9">
        <v>34.1</v>
      </c>
      <c r="M46" s="9">
        <v>93.2</v>
      </c>
      <c r="N46" s="4">
        <f t="shared" si="0"/>
        <v>876.0000000000001</v>
      </c>
      <c r="O46" s="4"/>
      <c r="P46" s="4"/>
      <c r="Q46" s="4"/>
    </row>
    <row r="47" spans="1:17" ht="12.75">
      <c r="A47" s="8" t="s">
        <v>24</v>
      </c>
      <c r="B47" s="9">
        <v>57</v>
      </c>
      <c r="C47" s="9">
        <v>48.2</v>
      </c>
      <c r="D47" s="9">
        <v>88.8</v>
      </c>
      <c r="E47" s="9">
        <v>17.9</v>
      </c>
      <c r="F47" s="9">
        <v>40</v>
      </c>
      <c r="G47" s="9">
        <v>96.4</v>
      </c>
      <c r="H47" s="9">
        <v>52.7</v>
      </c>
      <c r="I47" s="9">
        <v>70</v>
      </c>
      <c r="J47" s="9">
        <v>51.7</v>
      </c>
      <c r="K47" s="9">
        <v>169.4</v>
      </c>
      <c r="L47" s="9">
        <v>144.9</v>
      </c>
      <c r="M47" s="9">
        <v>101.8</v>
      </c>
      <c r="N47" s="4">
        <f t="shared" si="0"/>
        <v>938.8</v>
      </c>
      <c r="O47" s="4"/>
      <c r="P47" s="4"/>
      <c r="Q47" s="4"/>
    </row>
    <row r="48" spans="1:17" ht="12.75">
      <c r="A48" s="8" t="s">
        <v>25</v>
      </c>
      <c r="B48" s="9">
        <v>86.4</v>
      </c>
      <c r="C48" s="9">
        <v>28.6</v>
      </c>
      <c r="D48" s="9">
        <v>43.1</v>
      </c>
      <c r="E48" s="9">
        <v>78.9</v>
      </c>
      <c r="F48" s="9">
        <v>76.4</v>
      </c>
      <c r="G48" s="9">
        <v>36.8</v>
      </c>
      <c r="H48" s="9">
        <v>10.7</v>
      </c>
      <c r="I48" s="9">
        <v>28.8</v>
      </c>
      <c r="J48" s="9">
        <v>76.1</v>
      </c>
      <c r="K48" s="9">
        <v>73.8</v>
      </c>
      <c r="L48" s="9">
        <v>50.8</v>
      </c>
      <c r="M48" s="9">
        <v>81.5</v>
      </c>
      <c r="N48" s="4">
        <f t="shared" si="0"/>
        <v>671.8999999999999</v>
      </c>
      <c r="O48" s="4"/>
      <c r="P48" s="4"/>
      <c r="Q48" s="4"/>
    </row>
    <row r="49" spans="1:17" ht="12.75">
      <c r="A49" s="8" t="s">
        <v>26</v>
      </c>
      <c r="B49" s="9">
        <v>167.8</v>
      </c>
      <c r="C49" s="9">
        <v>45.3</v>
      </c>
      <c r="D49" s="9">
        <v>70.4</v>
      </c>
      <c r="E49" s="9">
        <v>2.2</v>
      </c>
      <c r="F49" s="9">
        <v>73</v>
      </c>
      <c r="G49" s="9">
        <v>20.8</v>
      </c>
      <c r="H49" s="9">
        <v>24.5</v>
      </c>
      <c r="I49" s="9">
        <v>9.6</v>
      </c>
      <c r="J49" s="9">
        <v>79.9</v>
      </c>
      <c r="K49" s="9">
        <v>105.3</v>
      </c>
      <c r="L49" s="9">
        <v>136.7</v>
      </c>
      <c r="M49" s="9">
        <v>100.8</v>
      </c>
      <c r="N49" s="4">
        <f t="shared" si="0"/>
        <v>836.3</v>
      </c>
      <c r="O49" s="4"/>
      <c r="P49" s="4"/>
      <c r="Q49" s="4"/>
    </row>
    <row r="50" spans="1:17" ht="12.75">
      <c r="A50" s="8" t="s">
        <v>27</v>
      </c>
      <c r="B50" s="9">
        <v>71.7</v>
      </c>
      <c r="C50" s="9">
        <v>41.2</v>
      </c>
      <c r="D50" s="9">
        <v>53.9</v>
      </c>
      <c r="E50" s="9">
        <v>31.6</v>
      </c>
      <c r="F50" s="9">
        <v>34.5</v>
      </c>
      <c r="G50" s="9">
        <v>53.8</v>
      </c>
      <c r="H50" s="9">
        <v>42.9</v>
      </c>
      <c r="I50" s="9">
        <v>112.1</v>
      </c>
      <c r="J50" s="9">
        <v>28.7</v>
      </c>
      <c r="K50" s="9">
        <v>39.8</v>
      </c>
      <c r="L50" s="9">
        <v>79</v>
      </c>
      <c r="M50" s="9">
        <v>131</v>
      </c>
      <c r="N50" s="4">
        <f t="shared" si="0"/>
        <v>720.1999999999999</v>
      </c>
      <c r="O50" s="4"/>
      <c r="P50" s="4"/>
      <c r="Q50" s="4"/>
    </row>
    <row r="51" spans="1:17" ht="12.75">
      <c r="A51" s="8" t="s">
        <v>28</v>
      </c>
      <c r="B51" s="9">
        <v>140.9</v>
      </c>
      <c r="C51" s="9">
        <v>7.2</v>
      </c>
      <c r="D51" s="9">
        <v>69.7</v>
      </c>
      <c r="E51" s="9">
        <v>59.8</v>
      </c>
      <c r="F51" s="9">
        <v>80.7</v>
      </c>
      <c r="G51" s="9">
        <v>30</v>
      </c>
      <c r="H51" s="9">
        <v>32</v>
      </c>
      <c r="I51" s="9">
        <v>80.6</v>
      </c>
      <c r="J51" s="9">
        <v>40.2</v>
      </c>
      <c r="K51" s="9">
        <v>95.5</v>
      </c>
      <c r="L51" s="9">
        <v>135.9</v>
      </c>
      <c r="M51" s="9">
        <v>127.6</v>
      </c>
      <c r="N51" s="4">
        <f t="shared" si="0"/>
        <v>900.1</v>
      </c>
      <c r="O51" s="4"/>
      <c r="P51" s="4"/>
      <c r="Q51" s="4"/>
    </row>
    <row r="52" spans="1:17" ht="12.75">
      <c r="A52" s="8" t="s">
        <v>29</v>
      </c>
      <c r="B52" s="9">
        <v>12.8</v>
      </c>
      <c r="C52" s="9">
        <v>67.4</v>
      </c>
      <c r="D52" s="9">
        <v>90.3</v>
      </c>
      <c r="E52" s="9">
        <v>57.9</v>
      </c>
      <c r="F52" s="9">
        <v>19.4</v>
      </c>
      <c r="G52" s="9">
        <v>53.8</v>
      </c>
      <c r="H52" s="9">
        <v>40.2</v>
      </c>
      <c r="I52" s="9">
        <v>28.2</v>
      </c>
      <c r="J52" s="9">
        <v>44.1</v>
      </c>
      <c r="K52" s="9">
        <v>172.8</v>
      </c>
      <c r="L52" s="9">
        <v>86.8</v>
      </c>
      <c r="M52" s="9">
        <v>42</v>
      </c>
      <c r="N52" s="4">
        <f t="shared" si="0"/>
        <v>715.7</v>
      </c>
      <c r="O52" s="4"/>
      <c r="P52" s="4"/>
      <c r="Q52" s="4"/>
    </row>
    <row r="53" spans="1:17" ht="12.75">
      <c r="A53" s="8" t="s">
        <v>30</v>
      </c>
      <c r="B53" s="9">
        <v>168.1</v>
      </c>
      <c r="C53" s="9">
        <v>74.1</v>
      </c>
      <c r="D53" s="9">
        <v>105.1</v>
      </c>
      <c r="E53" s="9">
        <v>41.7</v>
      </c>
      <c r="F53" s="9">
        <v>25.3</v>
      </c>
      <c r="G53" s="9">
        <v>27</v>
      </c>
      <c r="H53" s="9">
        <v>89.4</v>
      </c>
      <c r="I53" s="9">
        <v>62.3</v>
      </c>
      <c r="J53" s="9">
        <v>45.3</v>
      </c>
      <c r="K53" s="9">
        <v>117.1</v>
      </c>
      <c r="L53" s="9">
        <v>31</v>
      </c>
      <c r="M53" s="9">
        <v>31.9</v>
      </c>
      <c r="N53" s="4">
        <f t="shared" si="0"/>
        <v>818.2999999999998</v>
      </c>
      <c r="O53" s="4"/>
      <c r="P53" s="4"/>
      <c r="Q53" s="4"/>
    </row>
    <row r="54" spans="1:17" ht="12.75">
      <c r="A54" s="8" t="s">
        <v>31</v>
      </c>
      <c r="B54" s="9">
        <v>33.7</v>
      </c>
      <c r="C54" s="9">
        <v>71.7</v>
      </c>
      <c r="D54" s="9">
        <v>82.9</v>
      </c>
      <c r="E54" s="9">
        <v>78</v>
      </c>
      <c r="F54" s="9">
        <v>3.6</v>
      </c>
      <c r="G54" s="9">
        <v>19</v>
      </c>
      <c r="H54" s="9">
        <v>13.4</v>
      </c>
      <c r="I54" s="9">
        <v>29.5</v>
      </c>
      <c r="J54" s="9">
        <v>38.2</v>
      </c>
      <c r="K54" s="9">
        <v>123.2</v>
      </c>
      <c r="L54" s="9">
        <v>63.2</v>
      </c>
      <c r="M54" s="9">
        <v>168.8</v>
      </c>
      <c r="N54" s="4">
        <f t="shared" si="0"/>
        <v>725.2</v>
      </c>
      <c r="O54" s="4"/>
      <c r="P54" s="4"/>
      <c r="Q54" s="4"/>
    </row>
    <row r="55" spans="1:17" ht="12.75">
      <c r="A55" s="8" t="s">
        <v>32</v>
      </c>
      <c r="B55" s="9">
        <v>120.7</v>
      </c>
      <c r="C55" s="9">
        <v>194</v>
      </c>
      <c r="D55" s="9">
        <v>6.1</v>
      </c>
      <c r="E55" s="9">
        <v>41.8</v>
      </c>
      <c r="F55" s="9">
        <v>11.4</v>
      </c>
      <c r="G55" s="9">
        <v>35</v>
      </c>
      <c r="H55" s="9">
        <v>15.1</v>
      </c>
      <c r="I55" s="9">
        <v>23.3</v>
      </c>
      <c r="J55" s="9">
        <v>26.1</v>
      </c>
      <c r="K55" s="9">
        <v>124.7</v>
      </c>
      <c r="L55" s="9">
        <v>70</v>
      </c>
      <c r="M55" s="9">
        <v>70.7</v>
      </c>
      <c r="N55" s="4">
        <f t="shared" si="0"/>
        <v>738.9000000000001</v>
      </c>
      <c r="O55" s="4"/>
      <c r="P55" s="4"/>
      <c r="Q55" s="4"/>
    </row>
    <row r="56" spans="1:17" ht="12.75">
      <c r="A56" s="8" t="s">
        <v>33</v>
      </c>
      <c r="B56" s="9">
        <v>104.8</v>
      </c>
      <c r="C56" s="9">
        <v>36.2</v>
      </c>
      <c r="D56" s="9">
        <v>85.6</v>
      </c>
      <c r="E56" s="9">
        <v>45.6</v>
      </c>
      <c r="F56" s="9">
        <v>7.2</v>
      </c>
      <c r="G56" s="9">
        <v>115.6</v>
      </c>
      <c r="H56" s="9">
        <v>69</v>
      </c>
      <c r="I56" s="9">
        <v>5.6</v>
      </c>
      <c r="J56" s="9">
        <v>43.7</v>
      </c>
      <c r="K56" s="9">
        <v>82.1</v>
      </c>
      <c r="L56" s="9">
        <v>65.9</v>
      </c>
      <c r="M56" s="9">
        <v>37.6</v>
      </c>
      <c r="N56" s="4">
        <f t="shared" si="0"/>
        <v>698.9000000000001</v>
      </c>
      <c r="O56" s="4"/>
      <c r="P56" s="4"/>
      <c r="Q56" s="4"/>
    </row>
    <row r="57" spans="1:17" ht="12.75">
      <c r="A57" s="8" t="s">
        <v>34</v>
      </c>
      <c r="B57" s="9">
        <v>26.7</v>
      </c>
      <c r="C57" s="9">
        <v>34.2</v>
      </c>
      <c r="D57" s="9">
        <v>52</v>
      </c>
      <c r="E57" s="9">
        <v>77.5</v>
      </c>
      <c r="F57" s="9">
        <v>20.1</v>
      </c>
      <c r="G57" s="9">
        <v>34.7</v>
      </c>
      <c r="H57" s="9">
        <v>54.8</v>
      </c>
      <c r="I57" s="9">
        <v>110.2</v>
      </c>
      <c r="J57" s="9">
        <v>94.5</v>
      </c>
      <c r="K57" s="9">
        <v>94.8</v>
      </c>
      <c r="L57" s="9">
        <v>162.8</v>
      </c>
      <c r="M57" s="9">
        <v>85.7</v>
      </c>
      <c r="N57" s="4">
        <f t="shared" si="0"/>
        <v>848</v>
      </c>
      <c r="O57" s="4"/>
      <c r="P57" s="4"/>
      <c r="Q57" s="4"/>
    </row>
    <row r="58" spans="1:17" ht="12.75">
      <c r="A58" s="8" t="s">
        <v>35</v>
      </c>
      <c r="B58" s="9">
        <v>119.8</v>
      </c>
      <c r="C58" s="9">
        <v>7.9</v>
      </c>
      <c r="D58" s="9">
        <v>44.2</v>
      </c>
      <c r="E58" s="9">
        <v>67.3</v>
      </c>
      <c r="F58" s="9">
        <v>54</v>
      </c>
      <c r="G58" s="9">
        <v>84.7</v>
      </c>
      <c r="H58" s="9">
        <v>71.1</v>
      </c>
      <c r="I58" s="9">
        <v>40.9</v>
      </c>
      <c r="J58" s="9">
        <v>113.4</v>
      </c>
      <c r="K58" s="9">
        <v>129</v>
      </c>
      <c r="L58" s="9">
        <v>85.3</v>
      </c>
      <c r="M58" s="9">
        <v>213.3</v>
      </c>
      <c r="N58" s="4">
        <f t="shared" si="0"/>
        <v>1030.8999999999999</v>
      </c>
      <c r="O58" s="4"/>
      <c r="P58" s="4"/>
      <c r="Q58" s="4"/>
    </row>
    <row r="59" spans="1:17" ht="12.75">
      <c r="A59" s="8" t="s">
        <v>36</v>
      </c>
      <c r="B59" s="9">
        <v>141.8</v>
      </c>
      <c r="C59" s="9">
        <v>99.1</v>
      </c>
      <c r="D59" s="9">
        <v>56.3</v>
      </c>
      <c r="E59" s="9">
        <v>52.9</v>
      </c>
      <c r="F59" s="9">
        <v>105.5</v>
      </c>
      <c r="G59" s="9">
        <v>24.5</v>
      </c>
      <c r="H59" s="9">
        <v>35.3</v>
      </c>
      <c r="I59" s="9">
        <v>39.8</v>
      </c>
      <c r="J59" s="9">
        <v>67</v>
      </c>
      <c r="K59" s="9">
        <v>126</v>
      </c>
      <c r="L59" s="9">
        <v>98.8</v>
      </c>
      <c r="M59" s="9">
        <v>126.2</v>
      </c>
      <c r="N59" s="4">
        <f t="shared" si="0"/>
        <v>973.1999999999999</v>
      </c>
      <c r="O59" s="4"/>
      <c r="P59" s="4"/>
      <c r="Q59" s="4"/>
    </row>
    <row r="60" spans="1:17" ht="12.75">
      <c r="A60" s="8" t="s">
        <v>37</v>
      </c>
      <c r="B60" s="9">
        <v>162.2</v>
      </c>
      <c r="C60" s="9">
        <v>134.8</v>
      </c>
      <c r="D60" s="9">
        <v>44</v>
      </c>
      <c r="E60" s="9">
        <v>30.4</v>
      </c>
      <c r="F60" s="9">
        <v>21.7</v>
      </c>
      <c r="G60" s="9">
        <v>8</v>
      </c>
      <c r="H60" s="9">
        <v>56.4</v>
      </c>
      <c r="I60" s="9">
        <v>4.7</v>
      </c>
      <c r="J60" s="9">
        <v>139.9</v>
      </c>
      <c r="K60" s="9">
        <v>54.1</v>
      </c>
      <c r="L60" s="9">
        <v>111.1</v>
      </c>
      <c r="M60" s="9">
        <v>99</v>
      </c>
      <c r="N60" s="4">
        <f t="shared" si="0"/>
        <v>866.3</v>
      </c>
      <c r="O60" s="4"/>
      <c r="P60" s="4"/>
      <c r="Q60" s="4"/>
    </row>
    <row r="61" spans="1:17" ht="12.75">
      <c r="A61" s="8" t="s">
        <v>38</v>
      </c>
      <c r="B61" s="9">
        <v>55.5</v>
      </c>
      <c r="C61" s="9">
        <v>79.8</v>
      </c>
      <c r="D61" s="9">
        <v>61.1</v>
      </c>
      <c r="E61" s="9">
        <v>40.1</v>
      </c>
      <c r="F61" s="9">
        <v>63.8</v>
      </c>
      <c r="G61" s="9">
        <v>40.5</v>
      </c>
      <c r="H61" s="9">
        <v>10.8</v>
      </c>
      <c r="I61" s="9">
        <v>59.1</v>
      </c>
      <c r="J61" s="9">
        <v>33.5</v>
      </c>
      <c r="K61" s="9">
        <v>66.4</v>
      </c>
      <c r="L61" s="9">
        <v>139.1</v>
      </c>
      <c r="M61" s="9">
        <v>36</v>
      </c>
      <c r="N61" s="4">
        <f t="shared" si="0"/>
        <v>685.7</v>
      </c>
      <c r="O61" s="4"/>
      <c r="P61" s="4"/>
      <c r="Q61" s="4"/>
    </row>
    <row r="62" spans="1:17" ht="12.75">
      <c r="A62" s="8" t="s">
        <v>39</v>
      </c>
      <c r="B62" s="9">
        <v>22.5</v>
      </c>
      <c r="C62" s="9">
        <v>94.7</v>
      </c>
      <c r="D62" s="9">
        <v>38.6</v>
      </c>
      <c r="E62" s="9">
        <v>19.8</v>
      </c>
      <c r="F62" s="9">
        <v>43.8</v>
      </c>
      <c r="G62" s="9">
        <v>89.9</v>
      </c>
      <c r="H62" s="9">
        <v>19.6</v>
      </c>
      <c r="I62" s="9">
        <v>96.2</v>
      </c>
      <c r="J62" s="9">
        <v>15.6</v>
      </c>
      <c r="K62" s="9">
        <v>81</v>
      </c>
      <c r="L62" s="9">
        <v>161.1</v>
      </c>
      <c r="M62" s="9">
        <v>98.5</v>
      </c>
      <c r="N62" s="4">
        <f t="shared" si="0"/>
        <v>781.3000000000001</v>
      </c>
      <c r="O62" s="4"/>
      <c r="P62" s="4"/>
      <c r="Q62" s="4"/>
    </row>
    <row r="63" spans="1:17" ht="12.75">
      <c r="A63" s="8" t="s">
        <v>40</v>
      </c>
      <c r="B63" s="9">
        <v>129.4</v>
      </c>
      <c r="C63" s="9">
        <v>12.4</v>
      </c>
      <c r="D63" s="9">
        <v>77.7</v>
      </c>
      <c r="E63" s="9">
        <v>94.2</v>
      </c>
      <c r="F63" s="9">
        <v>33</v>
      </c>
      <c r="G63" s="9">
        <v>68.3</v>
      </c>
      <c r="H63" s="9">
        <v>55.4</v>
      </c>
      <c r="I63" s="9">
        <v>12.9</v>
      </c>
      <c r="J63" s="9">
        <v>114.2</v>
      </c>
      <c r="K63" s="9">
        <v>145.9</v>
      </c>
      <c r="L63" s="9">
        <v>62.1</v>
      </c>
      <c r="M63" s="9">
        <v>112.3</v>
      </c>
      <c r="N63" s="4">
        <f t="shared" si="0"/>
        <v>917.8</v>
      </c>
      <c r="O63" s="4"/>
      <c r="P63" s="4"/>
      <c r="Q63" s="4"/>
    </row>
    <row r="64" spans="1:17" ht="12.75">
      <c r="A64" s="8">
        <v>1999</v>
      </c>
      <c r="B64" s="9">
        <v>110.4</v>
      </c>
      <c r="C64" s="9">
        <v>38</v>
      </c>
      <c r="D64" s="9">
        <v>32.3</v>
      </c>
      <c r="E64" s="9">
        <v>76.8</v>
      </c>
      <c r="F64" s="9">
        <v>15.8</v>
      </c>
      <c r="G64" s="9">
        <v>63.6</v>
      </c>
      <c r="H64" s="9">
        <v>3.8</v>
      </c>
      <c r="I64" s="9">
        <v>63.3</v>
      </c>
      <c r="J64" s="9">
        <v>122.1</v>
      </c>
      <c r="K64" s="9">
        <v>56.6</v>
      </c>
      <c r="L64" s="9">
        <v>45.8</v>
      </c>
      <c r="M64" s="9">
        <v>211</v>
      </c>
      <c r="N64" s="4">
        <f t="shared" si="0"/>
        <v>839.5</v>
      </c>
      <c r="O64" s="4"/>
      <c r="P64" s="4"/>
      <c r="Q64" s="4"/>
    </row>
    <row r="65" spans="1:17" ht="12.75">
      <c r="A65" s="2">
        <v>2000</v>
      </c>
      <c r="B65" s="1">
        <v>25.6</v>
      </c>
      <c r="C65" s="1">
        <v>75.3</v>
      </c>
      <c r="D65" s="1">
        <v>26</v>
      </c>
      <c r="E65" s="1">
        <v>121</v>
      </c>
      <c r="F65" s="1">
        <v>81.3</v>
      </c>
      <c r="G65" s="1">
        <v>25.9</v>
      </c>
      <c r="H65" s="1">
        <v>33.7</v>
      </c>
      <c r="I65" s="1">
        <v>39</v>
      </c>
      <c r="J65" s="1">
        <v>90.8</v>
      </c>
      <c r="K65" s="1">
        <v>169.4</v>
      </c>
      <c r="L65" s="1">
        <v>198.7</v>
      </c>
      <c r="M65" s="1">
        <v>151.7</v>
      </c>
      <c r="N65" s="4">
        <f t="shared" si="0"/>
        <v>1038.3999999999999</v>
      </c>
      <c r="O65" s="4"/>
      <c r="P65" s="4"/>
      <c r="Q65" s="4"/>
    </row>
    <row r="66" spans="1:17" ht="12.75">
      <c r="A66" s="2">
        <v>2001</v>
      </c>
      <c r="B66" s="1">
        <v>108.8</v>
      </c>
      <c r="C66" s="1">
        <v>69.5</v>
      </c>
      <c r="D66" s="1">
        <v>149.6</v>
      </c>
      <c r="E66" s="1">
        <v>82.1</v>
      </c>
      <c r="F66" s="1">
        <v>17.7</v>
      </c>
      <c r="G66" s="1">
        <v>24</v>
      </c>
      <c r="H66" s="1">
        <v>47</v>
      </c>
      <c r="I66" s="1">
        <v>26.4</v>
      </c>
      <c r="J66" s="1">
        <v>37.8</v>
      </c>
      <c r="K66" s="1">
        <v>161.7</v>
      </c>
      <c r="L66" s="1">
        <v>47.6</v>
      </c>
      <c r="M66" s="1">
        <v>62.6</v>
      </c>
      <c r="N66" s="4">
        <f t="shared" si="0"/>
        <v>834.8</v>
      </c>
      <c r="O66" s="4"/>
      <c r="P66" s="4"/>
      <c r="Q66" s="4"/>
    </row>
    <row r="67" spans="1:17" ht="12.75">
      <c r="A67" s="8">
        <v>2002</v>
      </c>
      <c r="B67" s="9">
        <v>82.6</v>
      </c>
      <c r="C67" s="9">
        <v>118.7</v>
      </c>
      <c r="D67" s="9">
        <v>46.1</v>
      </c>
      <c r="E67" s="9">
        <v>44.5</v>
      </c>
      <c r="F67" s="9">
        <v>84.7</v>
      </c>
      <c r="G67" s="9">
        <v>38.8</v>
      </c>
      <c r="H67" s="9">
        <v>75.5</v>
      </c>
      <c r="I67" s="9">
        <v>41.8</v>
      </c>
      <c r="J67" s="9">
        <v>129.3</v>
      </c>
      <c r="K67" s="9">
        <v>91.2</v>
      </c>
      <c r="L67" s="9">
        <v>255.9</v>
      </c>
      <c r="M67" s="9">
        <v>150.7</v>
      </c>
      <c r="N67" s="4">
        <f t="shared" si="0"/>
        <v>1159.8</v>
      </c>
      <c r="O67" s="9"/>
      <c r="P67" s="9"/>
      <c r="Q67" s="9"/>
    </row>
    <row r="68" spans="1:17" ht="12.75">
      <c r="A68" s="8">
        <v>2003</v>
      </c>
      <c r="B68" s="9">
        <v>86.2</v>
      </c>
      <c r="C68" s="9">
        <v>49.3</v>
      </c>
      <c r="D68" s="9">
        <v>26.1</v>
      </c>
      <c r="E68" s="9">
        <v>44.4</v>
      </c>
      <c r="F68" s="9">
        <v>44.3</v>
      </c>
      <c r="G68" s="9">
        <v>55.7</v>
      </c>
      <c r="H68" s="9">
        <v>47.8</v>
      </c>
      <c r="I68" s="9">
        <v>17.2</v>
      </c>
      <c r="J68" s="9">
        <v>10</v>
      </c>
      <c r="K68" s="9">
        <v>16.2</v>
      </c>
      <c r="L68" s="9">
        <v>153.3</v>
      </c>
      <c r="M68" s="9">
        <v>130.5</v>
      </c>
      <c r="N68" s="4">
        <f t="shared" si="0"/>
        <v>681</v>
      </c>
      <c r="O68" s="9"/>
      <c r="P68" s="9"/>
      <c r="Q68" s="9"/>
    </row>
    <row r="69" spans="1:17" ht="12.75">
      <c r="A69" s="8">
        <v>2004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4">
        <f t="shared" si="0"/>
        <v>0</v>
      </c>
      <c r="O69" s="9"/>
      <c r="P69" s="9"/>
      <c r="Q69" s="9"/>
    </row>
    <row r="70" spans="1:17" ht="12.75">
      <c r="A70" s="8">
        <v>2005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4">
        <f t="shared" si="0"/>
        <v>0</v>
      </c>
      <c r="O70" s="9"/>
      <c r="P70" s="9"/>
      <c r="Q70" s="9"/>
    </row>
    <row r="71" spans="1:17" ht="12.75">
      <c r="A71" s="8">
        <v>2006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4"/>
      <c r="O71" s="9"/>
      <c r="P71" s="9"/>
      <c r="Q71" s="9"/>
    </row>
    <row r="72" spans="1:18" ht="12.75">
      <c r="A72" s="8" t="s">
        <v>76</v>
      </c>
      <c r="B72" s="9">
        <f>AVERAGE(B37:B71)</f>
        <v>87.4375</v>
      </c>
      <c r="C72" s="9">
        <f aca="true" t="shared" si="1" ref="C72:N72">AVERAGE(C37:C71)</f>
        <v>68.03125000000001</v>
      </c>
      <c r="D72" s="9">
        <f t="shared" si="1"/>
        <v>67.13124999999998</v>
      </c>
      <c r="E72" s="9">
        <f t="shared" si="1"/>
        <v>49.97741935483871</v>
      </c>
      <c r="F72" s="9">
        <f t="shared" si="1"/>
        <v>46.95</v>
      </c>
      <c r="G72" s="9">
        <f t="shared" si="1"/>
        <v>47.984375</v>
      </c>
      <c r="H72" s="9">
        <f t="shared" si="1"/>
        <v>41.68749999999999</v>
      </c>
      <c r="I72" s="9">
        <f t="shared" si="1"/>
        <v>47.3875</v>
      </c>
      <c r="J72" s="9">
        <f t="shared" si="1"/>
        <v>71.19687500000002</v>
      </c>
      <c r="K72" s="9">
        <f t="shared" si="1"/>
        <v>93.10937499999999</v>
      </c>
      <c r="L72" s="9">
        <f t="shared" si="1"/>
        <v>99.475</v>
      </c>
      <c r="M72" s="9">
        <f t="shared" si="1"/>
        <v>103.70281249999998</v>
      </c>
      <c r="N72" s="9">
        <f t="shared" si="1"/>
        <v>774.1261764705882</v>
      </c>
      <c r="O72" s="9"/>
      <c r="P72" s="9"/>
      <c r="Q72" s="9"/>
      <c r="R72" s="9"/>
    </row>
    <row r="73" spans="2:13" s="10" customFormat="1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2:13" s="10" customFormat="1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s="10" customFormat="1" ht="12.75">
      <c r="A75" s="12" t="s">
        <v>78</v>
      </c>
      <c r="B75" s="13"/>
      <c r="C75" s="13"/>
      <c r="D75" s="13"/>
      <c r="E75" s="13"/>
      <c r="F75" s="11"/>
      <c r="G75" s="11"/>
      <c r="H75" s="11"/>
      <c r="I75" s="11"/>
      <c r="J75" s="11"/>
      <c r="K75" s="11"/>
      <c r="L75" s="11"/>
      <c r="M75" s="11"/>
    </row>
    <row r="76" spans="2:13" s="10" customFormat="1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20" s="10" customFormat="1" ht="12.75">
      <c r="A77" s="14"/>
      <c r="B77" s="15" t="s">
        <v>41</v>
      </c>
      <c r="C77" s="16"/>
      <c r="D77" s="16"/>
      <c r="E77" s="15" t="s">
        <v>42</v>
      </c>
      <c r="F77" s="17"/>
      <c r="G77" s="16"/>
      <c r="H77" s="15" t="s">
        <v>43</v>
      </c>
      <c r="I77" s="18"/>
      <c r="J77" s="16"/>
      <c r="K77" s="15" t="s">
        <v>44</v>
      </c>
      <c r="L77" s="18"/>
      <c r="M77" s="11"/>
      <c r="Q77" s="33" t="s">
        <v>77</v>
      </c>
      <c r="R77" s="1"/>
      <c r="S77" s="1"/>
      <c r="T77" s="1"/>
    </row>
    <row r="78" spans="1:20" ht="51">
      <c r="A78" s="19"/>
      <c r="B78" s="20"/>
      <c r="C78" s="20"/>
      <c r="D78" s="21"/>
      <c r="E78" s="20"/>
      <c r="F78" s="20"/>
      <c r="G78" s="21"/>
      <c r="H78" s="20"/>
      <c r="I78" s="22"/>
      <c r="J78" s="21"/>
      <c r="K78" s="20"/>
      <c r="L78" s="22"/>
      <c r="R78" s="1" t="s">
        <v>82</v>
      </c>
      <c r="S78" s="1" t="s">
        <v>81</v>
      </c>
      <c r="T78" s="32" t="s">
        <v>80</v>
      </c>
    </row>
    <row r="79" spans="1:20" ht="12.75">
      <c r="A79" s="23" t="s">
        <v>45</v>
      </c>
      <c r="B79" s="24" t="s">
        <v>46</v>
      </c>
      <c r="C79" s="24">
        <f>M72</f>
        <v>103.70281249999998</v>
      </c>
      <c r="D79" s="25" t="s">
        <v>47</v>
      </c>
      <c r="E79" s="20"/>
      <c r="F79" s="24">
        <f>D72</f>
        <v>67.13124999999998</v>
      </c>
      <c r="G79" s="25" t="s">
        <v>48</v>
      </c>
      <c r="H79" s="20"/>
      <c r="I79" s="26">
        <f>G72</f>
        <v>47.984375</v>
      </c>
      <c r="J79" s="25" t="s">
        <v>49</v>
      </c>
      <c r="K79" s="20"/>
      <c r="L79" s="26">
        <f>J72</f>
        <v>71.19687500000002</v>
      </c>
      <c r="Q79" s="34">
        <v>1988</v>
      </c>
      <c r="R79" s="35">
        <v>818.3</v>
      </c>
      <c r="S79" s="35">
        <v>871.5</v>
      </c>
      <c r="T79" s="36">
        <f>1-(R79/S79)</f>
        <v>0.06104417670682738</v>
      </c>
    </row>
    <row r="80" spans="1:20" ht="12.75">
      <c r="A80" s="23" t="s">
        <v>50</v>
      </c>
      <c r="B80" s="20"/>
      <c r="C80" s="24">
        <f>B72</f>
        <v>87.4375</v>
      </c>
      <c r="D80" s="25" t="s">
        <v>51</v>
      </c>
      <c r="E80" s="20"/>
      <c r="F80" s="24">
        <f>E72</f>
        <v>49.97741935483871</v>
      </c>
      <c r="G80" s="25" t="s">
        <v>52</v>
      </c>
      <c r="H80" s="20"/>
      <c r="I80" s="26">
        <f>H72</f>
        <v>41.68749999999999</v>
      </c>
      <c r="J80" s="25" t="s">
        <v>53</v>
      </c>
      <c r="K80" s="20"/>
      <c r="L80" s="26">
        <f>K72</f>
        <v>93.10937499999999</v>
      </c>
      <c r="Q80" s="34">
        <v>1989</v>
      </c>
      <c r="R80" s="35">
        <v>725.2</v>
      </c>
      <c r="S80" s="35">
        <v>743.6</v>
      </c>
      <c r="T80" s="36">
        <f aca="true" t="shared" si="2" ref="T80:T94">1-(R80/S80)</f>
        <v>0.024744486282947786</v>
      </c>
    </row>
    <row r="81" spans="1:20" ht="12.75">
      <c r="A81" s="23" t="s">
        <v>54</v>
      </c>
      <c r="B81" s="20"/>
      <c r="C81" s="24">
        <f>C72</f>
        <v>68.03125000000001</v>
      </c>
      <c r="D81" s="25" t="s">
        <v>55</v>
      </c>
      <c r="E81" s="20"/>
      <c r="F81" s="24">
        <f>F72</f>
        <v>46.95</v>
      </c>
      <c r="G81" s="25" t="s">
        <v>56</v>
      </c>
      <c r="H81" s="20"/>
      <c r="I81" s="26">
        <f>I72</f>
        <v>47.3875</v>
      </c>
      <c r="J81" s="25" t="s">
        <v>57</v>
      </c>
      <c r="K81" s="20"/>
      <c r="L81" s="26">
        <f>L72</f>
        <v>99.475</v>
      </c>
      <c r="Q81" s="34">
        <v>1990</v>
      </c>
      <c r="R81" s="35">
        <v>738.9</v>
      </c>
      <c r="S81" s="35">
        <v>711.4</v>
      </c>
      <c r="T81" s="36">
        <f t="shared" si="2"/>
        <v>-0.03865617093055951</v>
      </c>
    </row>
    <row r="82" spans="1:20" ht="12.75">
      <c r="A82" s="19"/>
      <c r="B82" s="20"/>
      <c r="C82" s="24">
        <f>SUM(C79:C81)</f>
        <v>259.1715625</v>
      </c>
      <c r="D82" s="21"/>
      <c r="E82" s="20"/>
      <c r="F82" s="24">
        <f>SUM(F79:F81)</f>
        <v>164.05866935483868</v>
      </c>
      <c r="G82" s="21"/>
      <c r="H82" s="20"/>
      <c r="I82" s="26">
        <f>SUM(I79:I81)</f>
        <v>137.059375</v>
      </c>
      <c r="J82" s="21"/>
      <c r="K82" s="20"/>
      <c r="L82" s="26">
        <f>SUM(L79:L81)</f>
        <v>263.78125</v>
      </c>
      <c r="Q82" s="34">
        <v>1991</v>
      </c>
      <c r="R82" s="35">
        <v>698.9</v>
      </c>
      <c r="S82" s="35">
        <v>639.9</v>
      </c>
      <c r="T82" s="36">
        <f t="shared" si="2"/>
        <v>-0.09220190654789806</v>
      </c>
    </row>
    <row r="83" spans="1:20" ht="12.75">
      <c r="A83" s="27"/>
      <c r="B83" s="28"/>
      <c r="C83" s="28"/>
      <c r="D83" s="29"/>
      <c r="E83" s="28"/>
      <c r="F83" s="28"/>
      <c r="G83" s="29"/>
      <c r="H83" s="28"/>
      <c r="I83" s="30"/>
      <c r="J83" s="29"/>
      <c r="K83" s="28"/>
      <c r="L83" s="30"/>
      <c r="Q83" s="34">
        <v>1992</v>
      </c>
      <c r="R83" s="35">
        <v>848</v>
      </c>
      <c r="S83" s="35">
        <v>902.4</v>
      </c>
      <c r="T83" s="36">
        <f t="shared" si="2"/>
        <v>0.06028368794326244</v>
      </c>
    </row>
    <row r="84" spans="17:20" ht="12.75">
      <c r="Q84" s="34">
        <v>1993</v>
      </c>
      <c r="R84" s="35">
        <v>1030.9</v>
      </c>
      <c r="S84" s="35">
        <v>1092.1</v>
      </c>
      <c r="T84" s="36">
        <f t="shared" si="2"/>
        <v>0.056038824283490385</v>
      </c>
    </row>
    <row r="85" spans="17:20" ht="12.75">
      <c r="Q85" s="34">
        <v>1994</v>
      </c>
      <c r="R85" s="35">
        <v>973.2</v>
      </c>
      <c r="S85" s="35">
        <v>1130.4</v>
      </c>
      <c r="T85" s="36">
        <f t="shared" si="2"/>
        <v>0.13906581740976653</v>
      </c>
    </row>
    <row r="86" spans="17:20" ht="12.75">
      <c r="Q86" s="34">
        <v>1995</v>
      </c>
      <c r="R86" s="35">
        <v>866.3</v>
      </c>
      <c r="S86" s="35">
        <v>979.1</v>
      </c>
      <c r="T86" s="36">
        <f t="shared" si="2"/>
        <v>0.11520784393831074</v>
      </c>
    </row>
    <row r="87" spans="17:20" ht="12.75">
      <c r="Q87" s="34">
        <v>1996</v>
      </c>
      <c r="R87" s="35">
        <v>685.7</v>
      </c>
      <c r="S87" s="35">
        <v>842</v>
      </c>
      <c r="T87" s="36">
        <f t="shared" si="2"/>
        <v>0.18562945368171013</v>
      </c>
    </row>
    <row r="88" spans="17:20" ht="12.75">
      <c r="Q88" s="34">
        <v>1997</v>
      </c>
      <c r="R88" s="35">
        <v>781.3</v>
      </c>
      <c r="S88" s="35">
        <v>889.5</v>
      </c>
      <c r="T88" s="36">
        <f t="shared" si="2"/>
        <v>0.12164137155705457</v>
      </c>
    </row>
    <row r="89" spans="17:20" ht="12.75">
      <c r="Q89" s="34">
        <v>1998</v>
      </c>
      <c r="R89" s="35">
        <v>917.8</v>
      </c>
      <c r="S89" s="35">
        <v>1045.3</v>
      </c>
      <c r="T89" s="36">
        <f t="shared" si="2"/>
        <v>0.12197455275997326</v>
      </c>
    </row>
    <row r="90" spans="17:20" ht="12.75">
      <c r="Q90" s="34">
        <v>1999</v>
      </c>
      <c r="R90" s="35">
        <v>839.5</v>
      </c>
      <c r="S90" s="35">
        <v>908.7</v>
      </c>
      <c r="T90" s="36">
        <f t="shared" si="2"/>
        <v>0.07615274568064268</v>
      </c>
    </row>
    <row r="91" spans="17:20" ht="12.75">
      <c r="Q91" s="34">
        <v>2000</v>
      </c>
      <c r="R91" s="35">
        <v>1038.4</v>
      </c>
      <c r="S91" s="35">
        <v>1105.1</v>
      </c>
      <c r="T91" s="36">
        <f t="shared" si="2"/>
        <v>0.06035652882092102</v>
      </c>
    </row>
    <row r="92" spans="17:20" ht="12.75">
      <c r="Q92" s="34">
        <v>2001</v>
      </c>
      <c r="R92" s="35">
        <v>834.8</v>
      </c>
      <c r="S92" s="35">
        <v>893.5</v>
      </c>
      <c r="T92" s="36">
        <f t="shared" si="2"/>
        <v>0.06569669837716852</v>
      </c>
    </row>
    <row r="93" spans="17:20" ht="12.75">
      <c r="Q93" s="34">
        <v>2002</v>
      </c>
      <c r="R93" s="35">
        <v>1159.8</v>
      </c>
      <c r="S93" s="35">
        <v>1248.8</v>
      </c>
      <c r="T93" s="36">
        <f t="shared" si="2"/>
        <v>0.0712684176809737</v>
      </c>
    </row>
    <row r="94" spans="17:20" ht="12.75">
      <c r="Q94" s="34">
        <v>2003</v>
      </c>
      <c r="R94" s="35">
        <v>681</v>
      </c>
      <c r="S94" s="35">
        <v>875.7</v>
      </c>
      <c r="T94" s="36">
        <f t="shared" si="2"/>
        <v>0.222336416581021</v>
      </c>
    </row>
    <row r="95" spans="17:20" ht="12.75">
      <c r="Q95" s="34">
        <v>2004</v>
      </c>
      <c r="R95" s="37"/>
      <c r="S95" s="28">
        <v>835.8</v>
      </c>
      <c r="T95" s="36"/>
    </row>
    <row r="96" spans="17:20" ht="12.75">
      <c r="Q96" s="34">
        <v>2005</v>
      </c>
      <c r="R96" s="37"/>
      <c r="S96" s="28">
        <f>S124</f>
        <v>834.0000000000001</v>
      </c>
      <c r="T96" s="36"/>
    </row>
    <row r="97" spans="17:20" ht="12.75">
      <c r="Q97" s="34">
        <v>2006</v>
      </c>
      <c r="R97" s="37"/>
      <c r="S97" s="28">
        <f>T124</f>
        <v>811.6</v>
      </c>
      <c r="T97" s="36"/>
    </row>
    <row r="98" spans="17:20" ht="12.75">
      <c r="Q98" s="34">
        <v>2007</v>
      </c>
      <c r="R98" s="37"/>
      <c r="S98" s="28">
        <f>U124</f>
        <v>1025.75</v>
      </c>
      <c r="T98" s="36"/>
    </row>
    <row r="99" spans="17:20" ht="12.75">
      <c r="Q99" s="34">
        <v>2008</v>
      </c>
      <c r="R99" s="35"/>
      <c r="S99" s="35">
        <f>V124</f>
        <v>930.5999999999999</v>
      </c>
      <c r="T99" s="36"/>
    </row>
    <row r="100" spans="17:20" ht="12.75">
      <c r="Q100" s="34">
        <v>2009</v>
      </c>
      <c r="R100" s="35"/>
      <c r="S100" s="35">
        <f>W124</f>
        <v>1001.5500000000001</v>
      </c>
      <c r="T100" s="36"/>
    </row>
    <row r="107" spans="2:25" s="38" customFormat="1" ht="12.7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U107" s="53"/>
      <c r="X107" s="58"/>
      <c r="Y107" s="40" t="s">
        <v>83</v>
      </c>
    </row>
    <row r="108" spans="1:25" s="38" customFormat="1" ht="12.75" customHeight="1">
      <c r="A108" s="41" t="s">
        <v>75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U108" s="53"/>
      <c r="X108" s="59" t="s">
        <v>84</v>
      </c>
      <c r="Y108" s="42" t="s">
        <v>79</v>
      </c>
    </row>
    <row r="109" spans="1:25" s="38" customFormat="1" ht="12.75">
      <c r="A109" s="43"/>
      <c r="B109" s="43">
        <v>1988</v>
      </c>
      <c r="C109" s="43">
        <v>1989</v>
      </c>
      <c r="D109" s="43">
        <v>1990</v>
      </c>
      <c r="E109" s="44">
        <v>1991</v>
      </c>
      <c r="F109" s="44">
        <v>1992</v>
      </c>
      <c r="G109" s="44">
        <v>1993</v>
      </c>
      <c r="H109" s="44">
        <v>1994</v>
      </c>
      <c r="I109" s="44">
        <v>1995</v>
      </c>
      <c r="J109" s="44">
        <v>1996</v>
      </c>
      <c r="K109" s="44">
        <v>1997</v>
      </c>
      <c r="L109" s="44">
        <v>1998</v>
      </c>
      <c r="M109" s="44">
        <v>1999</v>
      </c>
      <c r="N109" s="44">
        <v>2000</v>
      </c>
      <c r="O109" s="44">
        <v>2001</v>
      </c>
      <c r="P109" s="44">
        <v>2002</v>
      </c>
      <c r="Q109" s="44">
        <v>2003</v>
      </c>
      <c r="R109" s="44">
        <v>2004</v>
      </c>
      <c r="S109" s="44">
        <v>2005</v>
      </c>
      <c r="T109" s="44">
        <v>2006</v>
      </c>
      <c r="U109" s="44">
        <v>2007</v>
      </c>
      <c r="V109" s="44">
        <v>2008</v>
      </c>
      <c r="W109" s="44">
        <v>2009</v>
      </c>
      <c r="X109" s="45" t="s">
        <v>74</v>
      </c>
      <c r="Y109" s="42"/>
    </row>
    <row r="110" spans="1:25" s="38" customFormat="1" ht="12.75">
      <c r="A110" s="38" t="s">
        <v>59</v>
      </c>
      <c r="B110" s="46">
        <v>168</v>
      </c>
      <c r="C110" s="46">
        <v>35.2</v>
      </c>
      <c r="D110" s="46">
        <v>104.9</v>
      </c>
      <c r="E110" s="39">
        <v>98.2</v>
      </c>
      <c r="F110" s="39">
        <v>29.9</v>
      </c>
      <c r="G110" s="39">
        <v>116.8</v>
      </c>
      <c r="H110" s="39">
        <v>163.6</v>
      </c>
      <c r="I110" s="39">
        <v>173.8</v>
      </c>
      <c r="J110" s="39">
        <v>67.7</v>
      </c>
      <c r="K110" s="39">
        <v>29.9</v>
      </c>
      <c r="L110" s="39">
        <v>140.9</v>
      </c>
      <c r="M110" s="39">
        <v>118.6</v>
      </c>
      <c r="N110" s="39">
        <v>30</v>
      </c>
      <c r="O110" s="39">
        <v>143.1</v>
      </c>
      <c r="P110" s="39">
        <v>85.5</v>
      </c>
      <c r="Q110" s="39">
        <v>103.7</v>
      </c>
      <c r="R110" s="47">
        <v>127.8</v>
      </c>
      <c r="S110" s="38">
        <v>67.7</v>
      </c>
      <c r="T110" s="47">
        <v>34.2</v>
      </c>
      <c r="U110" s="55">
        <v>94.1</v>
      </c>
      <c r="V110" s="47">
        <v>124.3</v>
      </c>
      <c r="W110" s="55">
        <v>112.9</v>
      </c>
      <c r="X110" s="48">
        <f aca="true" t="shared" si="3" ref="X110:X121">AVERAGE(B110:W110)</f>
        <v>98.67272727272729</v>
      </c>
      <c r="Y110" s="49">
        <f aca="true" t="shared" si="4" ref="Y110:Y121">W110/X110</f>
        <v>1.1441864750322461</v>
      </c>
    </row>
    <row r="111" spans="1:25" s="38" customFormat="1" ht="12.75">
      <c r="A111" s="38" t="s">
        <v>60</v>
      </c>
      <c r="B111" s="46">
        <v>63.4</v>
      </c>
      <c r="C111" s="46">
        <v>65.6</v>
      </c>
      <c r="D111" s="46">
        <v>185</v>
      </c>
      <c r="E111" s="39">
        <v>30.9</v>
      </c>
      <c r="F111" s="39">
        <v>34.3</v>
      </c>
      <c r="G111" s="39">
        <v>8.5</v>
      </c>
      <c r="H111" s="39">
        <v>122.9</v>
      </c>
      <c r="I111" s="39">
        <v>147.5</v>
      </c>
      <c r="J111" s="39">
        <v>82.3</v>
      </c>
      <c r="K111" s="39">
        <v>98.3</v>
      </c>
      <c r="L111" s="39">
        <v>14.5</v>
      </c>
      <c r="M111" s="39">
        <v>38.8</v>
      </c>
      <c r="N111" s="39">
        <v>80.1</v>
      </c>
      <c r="O111" s="39">
        <v>79.7</v>
      </c>
      <c r="P111" s="39">
        <v>106.7</v>
      </c>
      <c r="Q111" s="39">
        <v>59.6</v>
      </c>
      <c r="R111" s="47">
        <v>47.8</v>
      </c>
      <c r="S111" s="38">
        <v>22.4</v>
      </c>
      <c r="T111" s="47">
        <v>67.3</v>
      </c>
      <c r="U111" s="56">
        <v>125.5</v>
      </c>
      <c r="V111" s="47">
        <v>47.9</v>
      </c>
      <c r="W111" s="56">
        <v>101.3</v>
      </c>
      <c r="X111" s="48">
        <f t="shared" si="3"/>
        <v>74.10454545454546</v>
      </c>
      <c r="Y111" s="49">
        <f t="shared" si="4"/>
        <v>1.3669876709808009</v>
      </c>
    </row>
    <row r="112" spans="1:25" s="38" customFormat="1" ht="12.75">
      <c r="A112" s="38" t="s">
        <v>61</v>
      </c>
      <c r="B112" s="46">
        <v>113.7</v>
      </c>
      <c r="C112" s="46">
        <v>86.2</v>
      </c>
      <c r="D112" s="46">
        <v>9.6</v>
      </c>
      <c r="E112" s="39">
        <v>88.3</v>
      </c>
      <c r="F112" s="39">
        <v>50.2</v>
      </c>
      <c r="G112" s="39">
        <v>21.1</v>
      </c>
      <c r="H112" s="39">
        <v>63.1</v>
      </c>
      <c r="I112" s="39">
        <v>44.2</v>
      </c>
      <c r="J112" s="39">
        <v>72</v>
      </c>
      <c r="K112" s="39">
        <v>50</v>
      </c>
      <c r="L112" s="39">
        <v>112.4</v>
      </c>
      <c r="M112" s="39">
        <v>44.2</v>
      </c>
      <c r="N112" s="39">
        <v>31.8</v>
      </c>
      <c r="O112" s="39">
        <v>166.6</v>
      </c>
      <c r="P112" s="39">
        <v>62.8</v>
      </c>
      <c r="Q112" s="39">
        <v>45.2</v>
      </c>
      <c r="R112" s="47">
        <v>62.7</v>
      </c>
      <c r="S112" s="38">
        <v>59.3</v>
      </c>
      <c r="T112" s="47">
        <v>63.9</v>
      </c>
      <c r="U112" s="56">
        <v>74.4</v>
      </c>
      <c r="V112" s="47">
        <v>120.7</v>
      </c>
      <c r="W112" s="56">
        <v>61.7</v>
      </c>
      <c r="X112" s="48">
        <f t="shared" si="3"/>
        <v>68.36818181818184</v>
      </c>
      <c r="Y112" s="49">
        <f t="shared" si="4"/>
        <v>0.9024665913170664</v>
      </c>
    </row>
    <row r="113" spans="1:25" s="38" customFormat="1" ht="12.75">
      <c r="A113" s="38" t="s">
        <v>62</v>
      </c>
      <c r="B113" s="46">
        <v>49.7</v>
      </c>
      <c r="C113" s="46">
        <v>77.8</v>
      </c>
      <c r="D113" s="46">
        <v>41.6</v>
      </c>
      <c r="E113" s="39">
        <v>47.8</v>
      </c>
      <c r="F113" s="39">
        <v>90.2</v>
      </c>
      <c r="G113" s="39">
        <v>97.3</v>
      </c>
      <c r="H113" s="39">
        <v>73.7</v>
      </c>
      <c r="I113" s="39">
        <v>44.4</v>
      </c>
      <c r="J113" s="39">
        <v>42.9</v>
      </c>
      <c r="K113" s="39">
        <v>24.5</v>
      </c>
      <c r="L113" s="39">
        <v>81.2</v>
      </c>
      <c r="M113" s="39">
        <v>83.1</v>
      </c>
      <c r="N113" s="39">
        <v>139.3</v>
      </c>
      <c r="O113" s="39">
        <v>100.5</v>
      </c>
      <c r="P113" s="39">
        <v>29</v>
      </c>
      <c r="Q113" s="39">
        <v>47.6</v>
      </c>
      <c r="R113" s="47">
        <v>79.5</v>
      </c>
      <c r="S113" s="38">
        <v>70.8</v>
      </c>
      <c r="T113" s="47">
        <v>27.9</v>
      </c>
      <c r="U113" s="56">
        <v>2.5</v>
      </c>
      <c r="V113" s="47">
        <v>56.9</v>
      </c>
      <c r="W113" s="56">
        <v>34.2</v>
      </c>
      <c r="X113" s="48">
        <f t="shared" si="3"/>
        <v>61.01818181818182</v>
      </c>
      <c r="Y113" s="49">
        <f t="shared" si="4"/>
        <v>0.5604886769964244</v>
      </c>
    </row>
    <row r="114" spans="1:25" s="38" customFormat="1" ht="12.75">
      <c r="A114" s="38" t="s">
        <v>63</v>
      </c>
      <c r="B114" s="46">
        <v>28.1</v>
      </c>
      <c r="C114" s="46">
        <v>4.4</v>
      </c>
      <c r="D114" s="46">
        <v>13.5</v>
      </c>
      <c r="E114" s="39">
        <v>8.8</v>
      </c>
      <c r="F114" s="39">
        <v>21.4</v>
      </c>
      <c r="G114" s="39">
        <v>54.6</v>
      </c>
      <c r="H114" s="39">
        <v>124</v>
      </c>
      <c r="I114" s="39">
        <v>26.9</v>
      </c>
      <c r="J114" s="39">
        <v>92.6</v>
      </c>
      <c r="K114" s="39">
        <v>56.1</v>
      </c>
      <c r="L114" s="39">
        <v>28</v>
      </c>
      <c r="M114" s="39">
        <v>19.1</v>
      </c>
      <c r="N114" s="39">
        <v>90.4</v>
      </c>
      <c r="O114" s="39">
        <v>17.1</v>
      </c>
      <c r="P114" s="39">
        <v>101.9</v>
      </c>
      <c r="Q114" s="39">
        <v>52.4</v>
      </c>
      <c r="R114" s="47">
        <v>29.7</v>
      </c>
      <c r="S114" s="38">
        <v>47.8</v>
      </c>
      <c r="T114" s="47">
        <v>126.6</v>
      </c>
      <c r="U114" s="56">
        <v>114.2</v>
      </c>
      <c r="V114" s="47">
        <v>52.9</v>
      </c>
      <c r="W114" s="56">
        <v>39.1</v>
      </c>
      <c r="X114" s="48">
        <f t="shared" si="3"/>
        <v>52.25454545454545</v>
      </c>
      <c r="Y114" s="49">
        <f t="shared" si="4"/>
        <v>0.7482602644398052</v>
      </c>
    </row>
    <row r="115" spans="1:25" s="38" customFormat="1" ht="12.75">
      <c r="A115" s="38" t="s">
        <v>64</v>
      </c>
      <c r="B115" s="46">
        <v>29.3</v>
      </c>
      <c r="C115" s="46">
        <v>18.4</v>
      </c>
      <c r="D115" s="46">
        <v>31.2</v>
      </c>
      <c r="E115" s="39" t="s">
        <v>65</v>
      </c>
      <c r="F115" s="39">
        <v>30.5</v>
      </c>
      <c r="G115" s="39">
        <v>94.7</v>
      </c>
      <c r="H115" s="39">
        <v>27.9</v>
      </c>
      <c r="I115" s="39">
        <v>10.3</v>
      </c>
      <c r="J115" s="39">
        <v>62.5</v>
      </c>
      <c r="K115" s="39">
        <v>94.9</v>
      </c>
      <c r="L115" s="39">
        <v>76.7</v>
      </c>
      <c r="M115" s="39">
        <v>68.2</v>
      </c>
      <c r="N115" s="39">
        <v>25.8</v>
      </c>
      <c r="O115" s="39">
        <v>27.7</v>
      </c>
      <c r="P115" s="39">
        <v>35.8</v>
      </c>
      <c r="Q115" s="39">
        <v>66.1</v>
      </c>
      <c r="R115" s="47">
        <v>33.1</v>
      </c>
      <c r="S115" s="38">
        <v>78.3</v>
      </c>
      <c r="T115" s="47">
        <v>23.6</v>
      </c>
      <c r="U115" s="56">
        <v>99.7</v>
      </c>
      <c r="V115" s="47">
        <v>39.9</v>
      </c>
      <c r="W115" s="56">
        <v>43.2</v>
      </c>
      <c r="X115" s="48">
        <f t="shared" si="3"/>
        <v>48.46666666666667</v>
      </c>
      <c r="Y115" s="49">
        <f t="shared" si="4"/>
        <v>0.891334250343879</v>
      </c>
    </row>
    <row r="116" spans="1:25" s="38" customFormat="1" ht="12.75">
      <c r="A116" s="38" t="s">
        <v>66</v>
      </c>
      <c r="B116" s="46">
        <v>78.8</v>
      </c>
      <c r="C116" s="46">
        <v>15.7</v>
      </c>
      <c r="D116" s="46">
        <v>17.9</v>
      </c>
      <c r="E116" s="39">
        <v>95</v>
      </c>
      <c r="F116" s="39">
        <v>68.6</v>
      </c>
      <c r="G116" s="39">
        <v>75.2</v>
      </c>
      <c r="H116" s="39">
        <v>33.3</v>
      </c>
      <c r="I116" s="39">
        <v>61.6</v>
      </c>
      <c r="J116" s="39">
        <v>17.8</v>
      </c>
      <c r="K116" s="39">
        <v>16.9</v>
      </c>
      <c r="L116" s="39">
        <v>60.1</v>
      </c>
      <c r="M116" s="39">
        <v>9.3</v>
      </c>
      <c r="N116" s="39">
        <v>41.4</v>
      </c>
      <c r="O116" s="39">
        <v>46.8</v>
      </c>
      <c r="P116" s="39">
        <v>80.6</v>
      </c>
      <c r="Q116" s="39">
        <v>50.8</v>
      </c>
      <c r="R116" s="47">
        <v>52.7</v>
      </c>
      <c r="S116" s="46">
        <v>69</v>
      </c>
      <c r="T116" s="47">
        <v>38.4</v>
      </c>
      <c r="U116" s="56">
        <v>159.95</v>
      </c>
      <c r="V116" s="47">
        <v>82.6</v>
      </c>
      <c r="W116" s="56">
        <v>76.05</v>
      </c>
      <c r="X116" s="48">
        <f t="shared" si="3"/>
        <v>56.74999999999999</v>
      </c>
      <c r="Y116" s="49">
        <f t="shared" si="4"/>
        <v>1.3400881057268723</v>
      </c>
    </row>
    <row r="117" spans="1:25" s="38" customFormat="1" ht="12.75">
      <c r="A117" s="38" t="s">
        <v>67</v>
      </c>
      <c r="B117" s="46">
        <v>79.4</v>
      </c>
      <c r="C117" s="46">
        <v>36.7</v>
      </c>
      <c r="D117" s="46">
        <v>28.9</v>
      </c>
      <c r="E117" s="39">
        <v>8.2</v>
      </c>
      <c r="F117" s="39" t="s">
        <v>72</v>
      </c>
      <c r="G117" s="39">
        <v>46.9</v>
      </c>
      <c r="H117" s="39">
        <v>44.6</v>
      </c>
      <c r="I117" s="39">
        <v>5.4</v>
      </c>
      <c r="J117" s="39">
        <v>74.8</v>
      </c>
      <c r="K117" s="39">
        <v>125.7</v>
      </c>
      <c r="L117" s="39">
        <v>16.4</v>
      </c>
      <c r="M117" s="39">
        <v>71.8</v>
      </c>
      <c r="N117" s="39">
        <v>28.8</v>
      </c>
      <c r="O117" s="39">
        <v>30.5</v>
      </c>
      <c r="P117" s="39">
        <v>39.8</v>
      </c>
      <c r="Q117" s="39">
        <v>21.3</v>
      </c>
      <c r="R117" s="47">
        <v>67.1</v>
      </c>
      <c r="S117" s="38">
        <v>76.9</v>
      </c>
      <c r="T117" s="47">
        <v>28.1</v>
      </c>
      <c r="U117" s="56">
        <v>65.4</v>
      </c>
      <c r="V117" s="47">
        <v>85.2</v>
      </c>
      <c r="W117" s="56">
        <v>25.6</v>
      </c>
      <c r="X117" s="48">
        <f t="shared" si="3"/>
        <v>47.97619047619047</v>
      </c>
      <c r="Y117" s="49">
        <f t="shared" si="4"/>
        <v>0.5335980148883376</v>
      </c>
    </row>
    <row r="118" spans="1:25" s="38" customFormat="1" ht="12.75">
      <c r="A118" s="38" t="s">
        <v>68</v>
      </c>
      <c r="B118" s="46">
        <v>70.1</v>
      </c>
      <c r="C118" s="46">
        <v>41.3</v>
      </c>
      <c r="D118" s="46">
        <v>21.4</v>
      </c>
      <c r="E118" s="39">
        <v>53.8</v>
      </c>
      <c r="F118" s="39" t="s">
        <v>73</v>
      </c>
      <c r="G118" s="39">
        <v>121.8</v>
      </c>
      <c r="H118" s="39">
        <v>94.3</v>
      </c>
      <c r="I118" s="39">
        <v>155</v>
      </c>
      <c r="J118" s="39">
        <v>26.4</v>
      </c>
      <c r="K118" s="39">
        <v>19.6</v>
      </c>
      <c r="L118" s="39">
        <v>140</v>
      </c>
      <c r="M118" s="39">
        <v>136.7</v>
      </c>
      <c r="N118" s="39">
        <v>100.6</v>
      </c>
      <c r="O118" s="39">
        <v>39</v>
      </c>
      <c r="P118" s="39">
        <v>132.8</v>
      </c>
      <c r="Q118" s="39">
        <v>8.3</v>
      </c>
      <c r="R118" s="47">
        <v>71</v>
      </c>
      <c r="S118" s="38">
        <v>42.4</v>
      </c>
      <c r="T118" s="47">
        <v>52.6</v>
      </c>
      <c r="U118" s="56">
        <v>25</v>
      </c>
      <c r="V118" s="47">
        <v>75.4</v>
      </c>
      <c r="W118" s="56">
        <v>50.4</v>
      </c>
      <c r="X118" s="48">
        <f t="shared" si="3"/>
        <v>70.37619047619049</v>
      </c>
      <c r="Y118" s="49">
        <f t="shared" si="4"/>
        <v>0.7161512957574936</v>
      </c>
    </row>
    <row r="119" spans="1:25" s="38" customFormat="1" ht="12.75">
      <c r="A119" s="38" t="s">
        <v>69</v>
      </c>
      <c r="B119" s="46">
        <v>122.7</v>
      </c>
      <c r="C119" s="46">
        <v>123.7</v>
      </c>
      <c r="D119" s="46">
        <v>122.1</v>
      </c>
      <c r="E119" s="39">
        <v>73.1</v>
      </c>
      <c r="F119" s="39">
        <v>96.2</v>
      </c>
      <c r="G119" s="39">
        <v>147.7</v>
      </c>
      <c r="H119" s="39">
        <v>132.4</v>
      </c>
      <c r="I119" s="39">
        <v>58.2</v>
      </c>
      <c r="J119" s="39">
        <v>93.9</v>
      </c>
      <c r="K119" s="39">
        <v>101.3</v>
      </c>
      <c r="L119" s="39">
        <v>129.4</v>
      </c>
      <c r="M119" s="39">
        <v>66</v>
      </c>
      <c r="N119" s="39">
        <v>159.8</v>
      </c>
      <c r="O119" s="39">
        <v>150.7</v>
      </c>
      <c r="P119" s="39">
        <v>106.4</v>
      </c>
      <c r="Q119" s="39">
        <v>96</v>
      </c>
      <c r="R119" s="47">
        <v>149.2</v>
      </c>
      <c r="S119" s="38">
        <v>141.8</v>
      </c>
      <c r="T119" s="47">
        <v>97.5</v>
      </c>
      <c r="U119" s="56">
        <v>44.5</v>
      </c>
      <c r="V119" s="47">
        <v>103.1</v>
      </c>
      <c r="W119" s="56">
        <v>77.4</v>
      </c>
      <c r="X119" s="48">
        <f t="shared" si="3"/>
        <v>108.77727272727275</v>
      </c>
      <c r="Y119" s="49">
        <f t="shared" si="4"/>
        <v>0.7115456938698759</v>
      </c>
    </row>
    <row r="120" spans="1:25" s="38" customFormat="1" ht="12.75">
      <c r="A120" s="38" t="s">
        <v>70</v>
      </c>
      <c r="B120" s="46">
        <v>34.6</v>
      </c>
      <c r="C120" s="46">
        <v>60.3</v>
      </c>
      <c r="D120" s="46">
        <v>67.5</v>
      </c>
      <c r="E120" s="39">
        <v>94.7</v>
      </c>
      <c r="F120" s="39">
        <v>153.9</v>
      </c>
      <c r="G120" s="39">
        <v>74.4</v>
      </c>
      <c r="H120" s="39">
        <v>117.1</v>
      </c>
      <c r="I120" s="39">
        <v>130.8</v>
      </c>
      <c r="J120" s="39">
        <v>166.5</v>
      </c>
      <c r="K120" s="39">
        <v>167.4</v>
      </c>
      <c r="L120" s="39">
        <v>127.3</v>
      </c>
      <c r="M120" s="39">
        <v>47.6</v>
      </c>
      <c r="N120" s="39">
        <v>217.4</v>
      </c>
      <c r="O120" s="39">
        <v>47.8</v>
      </c>
      <c r="P120" s="39">
        <v>285.5</v>
      </c>
      <c r="Q120" s="39">
        <v>158.8</v>
      </c>
      <c r="R120" s="47">
        <v>32.7</v>
      </c>
      <c r="S120" s="38">
        <v>87.6</v>
      </c>
      <c r="T120" s="47">
        <v>138.1</v>
      </c>
      <c r="U120" s="56">
        <v>92</v>
      </c>
      <c r="V120" s="47">
        <v>102.3</v>
      </c>
      <c r="W120" s="56">
        <v>222.3</v>
      </c>
      <c r="X120" s="48">
        <f t="shared" si="3"/>
        <v>119.3909090909091</v>
      </c>
      <c r="Y120" s="49">
        <f t="shared" si="4"/>
        <v>1.8619508109342875</v>
      </c>
    </row>
    <row r="121" spans="1:25" s="38" customFormat="1" ht="12.75">
      <c r="A121" s="43" t="s">
        <v>71</v>
      </c>
      <c r="B121" s="50">
        <v>33.7</v>
      </c>
      <c r="C121" s="50">
        <v>178.4</v>
      </c>
      <c r="D121" s="50">
        <v>67.8</v>
      </c>
      <c r="E121" s="51">
        <v>41.1</v>
      </c>
      <c r="F121" s="51">
        <v>95.9</v>
      </c>
      <c r="G121" s="51">
        <v>233.1</v>
      </c>
      <c r="H121" s="51">
        <v>133.5</v>
      </c>
      <c r="I121" s="51">
        <v>121</v>
      </c>
      <c r="J121" s="51">
        <v>42.6</v>
      </c>
      <c r="K121" s="51">
        <v>104.9</v>
      </c>
      <c r="L121" s="51">
        <v>118.4</v>
      </c>
      <c r="M121" s="51">
        <v>205.3</v>
      </c>
      <c r="N121" s="51">
        <v>159.7</v>
      </c>
      <c r="O121" s="51">
        <v>44</v>
      </c>
      <c r="P121" s="51">
        <v>182</v>
      </c>
      <c r="Q121" s="51">
        <v>165.9</v>
      </c>
      <c r="R121" s="52">
        <v>82.5</v>
      </c>
      <c r="S121" s="50">
        <v>70</v>
      </c>
      <c r="T121" s="52">
        <v>113.4</v>
      </c>
      <c r="U121" s="57">
        <v>128.5</v>
      </c>
      <c r="V121" s="52">
        <v>39.4</v>
      </c>
      <c r="W121" s="57">
        <v>157.4</v>
      </c>
      <c r="X121" s="48">
        <f t="shared" si="3"/>
        <v>114.47727272727275</v>
      </c>
      <c r="Y121" s="49">
        <f t="shared" si="4"/>
        <v>1.3749454040103235</v>
      </c>
    </row>
    <row r="122" spans="1:25" s="38" customFormat="1" ht="12.75">
      <c r="A122" s="53"/>
      <c r="B122" s="53"/>
      <c r="C122" s="53"/>
      <c r="D122" s="53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48"/>
      <c r="Y122" s="49"/>
    </row>
    <row r="123" spans="1:25" s="38" customFormat="1" ht="12.75">
      <c r="A123" s="38" t="s">
        <v>74</v>
      </c>
      <c r="B123" s="39">
        <f>AVERAGE(B110:B121)</f>
        <v>72.62500000000001</v>
      </c>
      <c r="C123" s="39">
        <f>AVERAGE(C110:C121)</f>
        <v>61.974999999999994</v>
      </c>
      <c r="D123" s="39">
        <f>AVERAGE(D110:D121)</f>
        <v>59.283333333333324</v>
      </c>
      <c r="E123" s="39">
        <f>AVERAGE(E110:E121)</f>
        <v>58.17272727272728</v>
      </c>
      <c r="F123" s="39">
        <f aca="true" t="shared" si="5" ref="F123:P123">AVERAGE(F110:F121)</f>
        <v>67.11</v>
      </c>
      <c r="G123" s="39">
        <f t="shared" si="5"/>
        <v>91.00833333333333</v>
      </c>
      <c r="H123" s="39">
        <f t="shared" si="5"/>
        <v>94.19999999999999</v>
      </c>
      <c r="I123" s="39">
        <f t="shared" si="5"/>
        <v>81.59166666666668</v>
      </c>
      <c r="J123" s="39">
        <f t="shared" si="5"/>
        <v>70.16666666666667</v>
      </c>
      <c r="K123" s="39">
        <f t="shared" si="5"/>
        <v>74.12499999999999</v>
      </c>
      <c r="L123" s="39">
        <f t="shared" si="5"/>
        <v>87.10833333333333</v>
      </c>
      <c r="M123" s="39">
        <f t="shared" si="5"/>
        <v>75.72500000000001</v>
      </c>
      <c r="N123" s="39">
        <f t="shared" si="5"/>
        <v>92.09166666666665</v>
      </c>
      <c r="O123" s="39">
        <f t="shared" si="5"/>
        <v>74.45833333333333</v>
      </c>
      <c r="P123" s="39">
        <f t="shared" si="5"/>
        <v>104.06666666666665</v>
      </c>
      <c r="Q123" s="39">
        <f aca="true" t="shared" si="6" ref="Q123:W123">AVERAGE(Q110:Q121)</f>
        <v>72.975</v>
      </c>
      <c r="R123" s="39">
        <f t="shared" si="6"/>
        <v>69.64999999999999</v>
      </c>
      <c r="S123" s="39">
        <f t="shared" si="6"/>
        <v>69.50000000000001</v>
      </c>
      <c r="T123" s="39">
        <f t="shared" si="6"/>
        <v>67.63333333333334</v>
      </c>
      <c r="U123" s="39">
        <f t="shared" si="6"/>
        <v>85.47916666666667</v>
      </c>
      <c r="V123" s="39">
        <f t="shared" si="6"/>
        <v>77.55</v>
      </c>
      <c r="W123" s="39">
        <f t="shared" si="6"/>
        <v>83.4625</v>
      </c>
      <c r="X123" s="48">
        <f>AVERAGE(B123:W123)</f>
        <v>76.81626033057852</v>
      </c>
      <c r="Y123" s="49">
        <f>W123/X123</f>
        <v>1.086521260483385</v>
      </c>
    </row>
    <row r="124" spans="1:25" s="38" customFormat="1" ht="12.75">
      <c r="A124" s="38" t="s">
        <v>58</v>
      </c>
      <c r="B124" s="39">
        <f>SUM(B110:B121)</f>
        <v>871.5000000000001</v>
      </c>
      <c r="C124" s="39">
        <f>SUM(C110:C121)</f>
        <v>743.6999999999999</v>
      </c>
      <c r="D124" s="39">
        <f>SUM(D110:D121)</f>
        <v>711.3999999999999</v>
      </c>
      <c r="E124" s="39">
        <f aca="true" t="shared" si="7" ref="E124:P124">SUM(E110:E121)</f>
        <v>639.9000000000001</v>
      </c>
      <c r="F124" s="39">
        <f t="shared" si="7"/>
        <v>671.1</v>
      </c>
      <c r="G124" s="39">
        <f t="shared" si="7"/>
        <v>1092.1</v>
      </c>
      <c r="H124" s="39">
        <f t="shared" si="7"/>
        <v>1130.3999999999999</v>
      </c>
      <c r="I124" s="39">
        <f t="shared" si="7"/>
        <v>979.1000000000001</v>
      </c>
      <c r="J124" s="39">
        <f t="shared" si="7"/>
        <v>842</v>
      </c>
      <c r="K124" s="39">
        <f t="shared" si="7"/>
        <v>889.4999999999999</v>
      </c>
      <c r="L124" s="39">
        <f t="shared" si="7"/>
        <v>1045.3</v>
      </c>
      <c r="M124" s="39">
        <f t="shared" si="7"/>
        <v>908.7</v>
      </c>
      <c r="N124" s="39">
        <f t="shared" si="7"/>
        <v>1105.1</v>
      </c>
      <c r="O124" s="39">
        <f t="shared" si="7"/>
        <v>893.5</v>
      </c>
      <c r="P124" s="39">
        <f t="shared" si="7"/>
        <v>1248.7999999999997</v>
      </c>
      <c r="Q124" s="39">
        <f aca="true" t="shared" si="8" ref="Q124:W124">SUM(Q110:Q121)</f>
        <v>875.6999999999999</v>
      </c>
      <c r="R124" s="39">
        <f t="shared" si="8"/>
        <v>835.8</v>
      </c>
      <c r="S124" s="39">
        <f t="shared" si="8"/>
        <v>834.0000000000001</v>
      </c>
      <c r="T124" s="39">
        <f t="shared" si="8"/>
        <v>811.6</v>
      </c>
      <c r="U124" s="39">
        <f t="shared" si="8"/>
        <v>1025.75</v>
      </c>
      <c r="V124" s="39">
        <f t="shared" si="8"/>
        <v>930.5999999999999</v>
      </c>
      <c r="W124" s="39">
        <f t="shared" si="8"/>
        <v>1001.5500000000001</v>
      </c>
      <c r="X124" s="48">
        <f>AVERAGE(B124:W124)</f>
        <v>913.0499999999997</v>
      </c>
      <c r="Y124" s="49">
        <f>W124/X124</f>
        <v>1.0969278790865784</v>
      </c>
    </row>
    <row r="125" spans="2:23" ht="12.75">
      <c r="B125" s="1">
        <f>$X$124</f>
        <v>913.0499999999997</v>
      </c>
      <c r="C125" s="1">
        <f aca="true" t="shared" si="9" ref="C125:W125">$X$124</f>
        <v>913.0499999999997</v>
      </c>
      <c r="D125" s="1">
        <f t="shared" si="9"/>
        <v>913.0499999999997</v>
      </c>
      <c r="E125" s="1">
        <f t="shared" si="9"/>
        <v>913.0499999999997</v>
      </c>
      <c r="F125" s="1">
        <f t="shared" si="9"/>
        <v>913.0499999999997</v>
      </c>
      <c r="G125" s="1">
        <f t="shared" si="9"/>
        <v>913.0499999999997</v>
      </c>
      <c r="H125" s="1">
        <f t="shared" si="9"/>
        <v>913.0499999999997</v>
      </c>
      <c r="I125" s="1">
        <f t="shared" si="9"/>
        <v>913.0499999999997</v>
      </c>
      <c r="J125" s="1">
        <f t="shared" si="9"/>
        <v>913.0499999999997</v>
      </c>
      <c r="K125" s="1">
        <f t="shared" si="9"/>
        <v>913.0499999999997</v>
      </c>
      <c r="L125" s="1">
        <f t="shared" si="9"/>
        <v>913.0499999999997</v>
      </c>
      <c r="M125" s="1">
        <f t="shared" si="9"/>
        <v>913.0499999999997</v>
      </c>
      <c r="N125" s="1">
        <f t="shared" si="9"/>
        <v>913.0499999999997</v>
      </c>
      <c r="O125" s="1">
        <f t="shared" si="9"/>
        <v>913.0499999999997</v>
      </c>
      <c r="P125" s="1">
        <f t="shared" si="9"/>
        <v>913.0499999999997</v>
      </c>
      <c r="Q125" s="1">
        <f t="shared" si="9"/>
        <v>913.0499999999997</v>
      </c>
      <c r="R125" s="1">
        <f t="shared" si="9"/>
        <v>913.0499999999997</v>
      </c>
      <c r="S125" s="1">
        <f t="shared" si="9"/>
        <v>913.0499999999997</v>
      </c>
      <c r="T125" s="1">
        <f t="shared" si="9"/>
        <v>913.0499999999997</v>
      </c>
      <c r="U125" s="1">
        <f t="shared" si="9"/>
        <v>913.0499999999997</v>
      </c>
      <c r="V125" s="1">
        <f t="shared" si="9"/>
        <v>913.0499999999997</v>
      </c>
      <c r="W125" s="1">
        <f t="shared" si="9"/>
        <v>913.0499999999997</v>
      </c>
    </row>
  </sheetData>
  <sheetProtection/>
  <mergeCells count="1">
    <mergeCell ref="A8:M8"/>
  </mergeCells>
  <printOptions/>
  <pageMargins left="0.56" right="0.45" top="0.51" bottom="0.53" header="0.5" footer="0.5"/>
  <pageSetup fitToHeight="5" horizontalDpi="300" verticalDpi="300" orientation="landscape" scale="69" r:id="rId2"/>
  <rowBreaks count="2" manualBreakCount="2">
    <brk id="29" max="24" man="1"/>
    <brk id="7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Dorset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Durlston</dc:creator>
  <cp:keywords/>
  <dc:description/>
  <cp:lastModifiedBy>Katie Black</cp:lastModifiedBy>
  <cp:lastPrinted>2010-01-02T13:11:51Z</cp:lastPrinted>
  <dcterms:created xsi:type="dcterms:W3CDTF">2000-01-04T16:41:52Z</dcterms:created>
  <dcterms:modified xsi:type="dcterms:W3CDTF">2023-03-12T15:20:34Z</dcterms:modified>
  <cp:category/>
  <cp:version/>
  <cp:contentType/>
  <cp:contentStatus/>
</cp:coreProperties>
</file>